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VRN - Vedlejší rozpočtové..." sheetId="2" r:id="rId2"/>
    <sheet name="SO-01 - Oplocení poplast.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'VRN - Vedlejší rozpočtové...'!$C$80:$K$87</definedName>
    <definedName name="_xlnm.Print_Area" localSheetId="1">'VRN - Vedlejší rozpočtové...'!$C$4:$J$39,'VRN - Vedlejší rozpočtové...'!$C$45:$J$62,'VRN - Vedlejší rozpočtové...'!$C$68:$K$87</definedName>
    <definedName name="_xlnm.Print_Titles" localSheetId="1">'VRN - Vedlejší rozpočtové...'!$80:$80</definedName>
    <definedName name="_xlnm._FilterDatabase" localSheetId="2" hidden="1">'SO-01 - Oplocení poplast....'!$C$83:$K$167</definedName>
    <definedName name="_xlnm.Print_Area" localSheetId="2">'SO-01 - Oplocení poplast....'!$C$4:$J$39,'SO-01 - Oplocení poplast....'!$C$45:$J$65,'SO-01 - Oplocení poplast....'!$C$71:$K$167</definedName>
    <definedName name="_xlnm.Print_Titles" localSheetId="2">'SO-01 - Oplocení poplast....'!$83:$83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63"/>
  <c r="BH163"/>
  <c r="BG163"/>
  <c r="BF163"/>
  <c r="T163"/>
  <c r="T162"/>
  <c r="R163"/>
  <c r="R162"/>
  <c r="P163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5"/>
  <c r="BH145"/>
  <c r="BG145"/>
  <c r="BF145"/>
  <c r="T145"/>
  <c r="R145"/>
  <c r="P145"/>
  <c r="BI137"/>
  <c r="BH137"/>
  <c r="BG137"/>
  <c r="BF137"/>
  <c r="T137"/>
  <c r="R137"/>
  <c r="P137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3"/>
  <c r="BH113"/>
  <c r="BG113"/>
  <c r="BF113"/>
  <c r="T113"/>
  <c r="R113"/>
  <c r="P113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2" r="J37"/>
  <c r="J36"/>
  <c i="1" r="AY55"/>
  <c i="2" r="J35"/>
  <c i="1" r="AX55"/>
  <c i="2" r="BI84"/>
  <c r="BH84"/>
  <c r="BG84"/>
  <c r="BF84"/>
  <c r="T84"/>
  <c r="T83"/>
  <c r="T82"/>
  <c r="T81"/>
  <c r="R84"/>
  <c r="R83"/>
  <c r="R82"/>
  <c r="R81"/>
  <c r="P84"/>
  <c r="P83"/>
  <c r="P82"/>
  <c r="P81"/>
  <c i="1" r="AU55"/>
  <c i="2"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3" r="J151"/>
  <c r="BK121"/>
  <c r="BK126"/>
  <c r="J97"/>
  <c r="J159"/>
  <c r="J153"/>
  <c r="J131"/>
  <c r="J156"/>
  <c r="J118"/>
  <c r="BK131"/>
  <c r="BK153"/>
  <c r="J113"/>
  <c r="BK110"/>
  <c r="BK105"/>
  <c r="J121"/>
  <c r="BK87"/>
  <c i="2" r="J84"/>
  <c i="1" r="AS54"/>
  <c i="2" r="F35"/>
  <c i="1" r="BB55"/>
  <c i="2" r="F37"/>
  <c i="1" r="BD55"/>
  <c i="3" r="BK145"/>
  <c r="BK113"/>
  <c r="J92"/>
  <c r="J137"/>
  <c r="J105"/>
  <c r="J126"/>
  <c r="BK151"/>
  <c r="J102"/>
  <c i="2" r="BK84"/>
  <c i="3" r="J145"/>
  <c r="J110"/>
  <c r="BK118"/>
  <c r="BK159"/>
  <c r="BK92"/>
  <c r="J87"/>
  <c i="2" r="F36"/>
  <c i="1" r="BC55"/>
  <c i="3" r="BK137"/>
  <c r="BK102"/>
  <c r="J163"/>
  <c r="BK156"/>
  <c i="2" r="F34"/>
  <c i="1" r="BA55"/>
  <c i="3" r="BK97"/>
  <c r="BK163"/>
  <c l="1" r="P144"/>
  <c r="P86"/>
  <c r="P85"/>
  <c r="P84"/>
  <c i="1" r="AU56"/>
  <c i="3" r="R86"/>
  <c r="T144"/>
  <c r="T155"/>
  <c r="R144"/>
  <c r="R155"/>
  <c r="T86"/>
  <c r="T85"/>
  <c r="T84"/>
  <c r="BK144"/>
  <c r="J144"/>
  <c r="J62"/>
  <c r="P155"/>
  <c r="BK86"/>
  <c r="J86"/>
  <c r="J61"/>
  <c r="BK155"/>
  <c r="J155"/>
  <c r="J63"/>
  <c i="2" r="BK83"/>
  <c r="BK82"/>
  <c r="J82"/>
  <c r="J60"/>
  <c i="3" r="BK162"/>
  <c r="J162"/>
  <c r="J64"/>
  <c r="J52"/>
  <c r="BE87"/>
  <c r="BE102"/>
  <c r="BE110"/>
  <c r="BE118"/>
  <c r="F55"/>
  <c r="E74"/>
  <c r="BE92"/>
  <c r="BE97"/>
  <c r="BE121"/>
  <c r="BE126"/>
  <c r="BE131"/>
  <c r="BE137"/>
  <c r="BE145"/>
  <c r="BE151"/>
  <c r="BE156"/>
  <c r="BE159"/>
  <c r="BE105"/>
  <c r="BE113"/>
  <c r="BE153"/>
  <c r="BE163"/>
  <c i="2" r="E48"/>
  <c r="J52"/>
  <c r="BE84"/>
  <c r="F55"/>
  <c i="3" r="F36"/>
  <c i="1" r="BC56"/>
  <c r="BC54"/>
  <c r="W32"/>
  <c i="3" r="J34"/>
  <c i="1" r="AW56"/>
  <c i="2" r="J34"/>
  <c i="1" r="AW55"/>
  <c r="AU54"/>
  <c i="3" r="F34"/>
  <c i="1" r="BA56"/>
  <c r="BA54"/>
  <c r="W30"/>
  <c i="2" r="F33"/>
  <c i="1" r="AZ55"/>
  <c i="3" r="F35"/>
  <c i="1" r="BB56"/>
  <c r="BB54"/>
  <c r="W31"/>
  <c i="3" r="F37"/>
  <c i="1" r="BD56"/>
  <c r="BD54"/>
  <c r="W33"/>
  <c i="2" l="1" r="BK81"/>
  <c r="J81"/>
  <c r="J59"/>
  <c r="J83"/>
  <c r="J61"/>
  <c i="3" r="R85"/>
  <c r="R84"/>
  <c r="BK85"/>
  <c r="J85"/>
  <c r="J60"/>
  <c i="2" r="J33"/>
  <c i="1" r="AV55"/>
  <c r="AT55"/>
  <c r="AY54"/>
  <c i="3" r="J33"/>
  <c i="1" r="AV56"/>
  <c r="AT56"/>
  <c i="2" r="J30"/>
  <c i="1" r="AG55"/>
  <c r="AX54"/>
  <c i="3" r="F33"/>
  <c i="1" r="AZ56"/>
  <c r="AZ54"/>
  <c r="W29"/>
  <c r="AW54"/>
  <c r="AK30"/>
  <c i="3" l="1" r="BK84"/>
  <c r="J84"/>
  <c r="J59"/>
  <c i="1" r="AN55"/>
  <c i="2" r="J39"/>
  <c i="1" r="AV54"/>
  <c r="AK29"/>
  <c i="3" l="1" r="J30"/>
  <c i="1" r="AG56"/>
  <c r="AT54"/>
  <c i="3" l="1" r="J39"/>
  <c i="1" r="AN56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<sst xmlns="http://schemas.openxmlformats.org/spreadsheetml/2006/main">
  <si>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</si>
  <si>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</si>
  <si>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</si>
  <si>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</si>
  <si>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</si>
  <si>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{70d64d2d-bb64-46bf-a207-5ddecf067172}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</si>
  <si>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</si>
  <si>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</si>
  <si>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</si>
  <si>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</si>
  <si>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</si>
  <si>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</si>
  <si>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</si>
  <si>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</si>
  <si>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2024010_SO01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</si>
  <si>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</si>
  <si>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</si>
  <si>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Oplocení areálu KKN Cheb - SO-01</t>
  </si>
  <si>
    <t>KSO:</t>
  </si>
  <si>
    <t/>
  </si>
  <si>
    <t>CC-CZ:</t>
  </si>
  <si>
    <t>Místo:</t>
  </si>
  <si>
    <t>Cheb</t>
  </si>
  <si>
    <t>Datum:</t>
  </si>
  <si>
    <t>25. 4. 2025</t>
  </si>
  <si>
    <t>Zadavatel:</t>
  </si>
  <si>
    <t>IČ:</t>
  </si>
  <si>
    <t>Karlovarská krajská nemocnice a.s., Nemocnice Cheb</t>
  </si>
  <si>
    <t>DIČ:</t>
  </si>
  <si>
    <t>Účastník:</t>
  </si>
  <si>
    <t>Vyplň údaj</t>
  </si>
  <si>
    <t>Projektant:</t>
  </si>
  <si>
    <t>PK Beránek &amp; Hradil</t>
  </si>
  <si>
    <t>True</t>
  </si>
  <si>
    <t>Zpracovatel:</t>
  </si>
  <si>
    <t>04883632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</si>
  <si>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</si>
  <si>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</si>
  <si>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</si>
  <si>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</si>
  <si>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</si>
  <si>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</si>
  <si>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</si>
  <si>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</si>
  <si>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</si>
  <si>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</si>
  <si>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</si>
  <si>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</si>
  <si>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</si>
  <si>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</si>
  <si>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</si>
  <si>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</si>
  <si>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</si>
  <si>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</si>
  <si>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</si>
  <si>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</si>
  <si>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</si>
  <si>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</si>
  <si>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</si>
  <si>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</si>
  <si>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</si>
  <si>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</si>
  <si>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</si>
  <si>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</si>
  <si>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</si>
  <si>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</si>
  <si>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</si>
  <si>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</si>
  <si>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</si>
  <si>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</si>
  <si>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</si>
  <si>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</si>
  <si>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</si>
  <si>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</si>
  <si>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</si>
  <si>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</si>
  <si>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</si>
  <si>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</si>
  <si>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</si>
  <si>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</si>
  <si>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STA</t>
  </si>
  <si>
    <t>1</t>
  </si>
  <si>
    <t>{c0ff488e-6de4-4b67-81f6-d5cf008f17fa}</t>
  </si>
  <si>
    <t>2</t>
  </si>
  <si>
    <t>SO-01</t>
  </si>
  <si>
    <t>Oplocení poplast. pletivo + podhrab desky</t>
  </si>
  <si>
    <t>{60fa38e8-c8fe-4648-84d7-43a8f41eabeb}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</si>
  <si>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</si>
  <si>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</si>
  <si>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</si>
  <si>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</si>
  <si>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</si>
  <si>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</si>
  <si>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-1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</si>
  <si>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</si>
  <si>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</si>
  <si>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</si>
  <si>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</si>
  <si>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</si>
  <si>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</si>
  <si>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</si>
  <si>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</si>
  <si>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</si>
  <si>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</si>
  <si>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</si>
  <si>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</si>
  <si>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</si>
  <si>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</si>
  <si>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</si>
  <si>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ROZPOCET</t>
  </si>
  <si>
    <t>VRN3</t>
  </si>
  <si>
    <t>Zařízení staveniště</t>
  </si>
  <si>
    <t>K</t>
  </si>
  <si>
    <t>030001000</t>
  </si>
  <si>
    <t>soubor</t>
  </si>
  <si>
    <t>CS ÚRS 2024 01</t>
  </si>
  <si>
    <t>1024</t>
  </si>
  <si>
    <t>-2078959748</t>
  </si>
  <si>
    <t>PP</t>
  </si>
  <si>
    <t>Online PSC</t>
  </si>
  <si>
    <t>https://podminky.urs.cz/item/CS_URS_2024_01/030001000</t>
  </si>
  <si>
    <t>P</t>
  </si>
  <si>
    <t>Poznámka k položce:_x000d_
Rozsah dle běžných standardů stavební firmy:_x000d_
- související přípravné práce_x000d_
- vybavení staveniště_x000d_
- připojení a spotřeba energií zařízení staveniště_x000d_
- zabezpečení staveniště_x000d_
- pronájmy ploch, objektů_x000d_
- oplocení staveniště_x000d_
- provoz staveniště_x000d_
- skládky a deponice_x000d_
- vjezd a výjezd ze staveniště_x000d_
- čištění komunikací_x000d_
- stavební buňky_x000d_
- mobilní WC apod._x000d_
- zrušení zařízení staveniště</t>
  </si>
  <si>
    <t>SO-01 - Oplocení poplast. pletivo + podhrab desky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</si>
  <si>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</si>
  <si>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</si>
  <si>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</si>
  <si>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</si>
  <si>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HZS - Hodinové zúčtovací sazby</t>
  </si>
  <si>
    <t>HSV</t>
  </si>
  <si>
    <t>Práce a dodávky HSV</t>
  </si>
  <si>
    <t>Zemní práce</t>
  </si>
  <si>
    <t>162751117</t>
  </si>
  <si>
    <t>Vodorovné přemístění přes 9 000 do 10000 m výkopku/sypaniny z horniny třídy těžitelnosti I skupiny 1 až 3</t>
  </si>
  <si>
    <t>m3</t>
  </si>
  <si>
    <t>CS ÚRS 2025 01</t>
  </si>
  <si>
    <t>4</t>
  </si>
  <si>
    <t>-1790319163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</si>
  <si>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</si>
  <si>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</si>
  <si>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VV</t>
  </si>
  <si>
    <t>"doplnění ornice</t>
  </si>
  <si>
    <t>(80*0,15)</t>
  </si>
  <si>
    <t>181151113</t>
  </si>
  <si>
    <t>Úprava zrnitosti ornice rozpojením balvanů tl vrstvy přes 150 do 200 mm v hornině třídy těžitelnosti I a II skupiny 1 až 4 pl do 500 m2 strojně</t>
  </si>
  <si>
    <t>m2</t>
  </si>
  <si>
    <t>304699919</t>
  </si>
  <si>
    <t>Úprava zrnitosti zemin pláně rozpojením balvanů strojně v rovině nebo ve svahu sklonu do 1 : 5 při souvislé ploše do 500 m2 v hornině třídy těžitelnosti I a II, skupiny 1 až 4, tl. vrstvy přes 150 do 200 mm</t>
  </si>
  <si>
    <t>https://podminky.urs.cz/item/CS_URS_2025_01/181151113</t>
  </si>
  <si>
    <t>80</t>
  </si>
  <si>
    <t>3</t>
  </si>
  <si>
    <t>181311103</t>
  </si>
  <si>
    <t>Rozprostření ornice tl vrstvy do 200 mm v rovině nebo ve svahu do 1:5 ručně</t>
  </si>
  <si>
    <t>-1436475030</t>
  </si>
  <si>
    <t>Rozprostření a urovnání ornice v rovině nebo ve svahu sklonu do 1:5 ručně při souvislé ploše, tl. vrstvy do 200 mm</t>
  </si>
  <si>
    <t>https://podminky.urs.cz/item/CS_URS_2025_01/181311103</t>
  </si>
  <si>
    <t>M</t>
  </si>
  <si>
    <t>10364101</t>
  </si>
  <si>
    <t>zemina pro terénní úpravy - ornice</t>
  </si>
  <si>
    <t>t</t>
  </si>
  <si>
    <t>8</t>
  </si>
  <si>
    <t>250626718</t>
  </si>
  <si>
    <t>(80*0,15)*1,3</t>
  </si>
  <si>
    <t>181411131</t>
  </si>
  <si>
    <t>Založení parkového trávníku výsevem pl do 1000 m2 v rovině a ve svahu do 1:5</t>
  </si>
  <si>
    <t>193369440</t>
  </si>
  <si>
    <t>Založení trávníku na půdě předem připravené plochy do 1000 m2 výsevem včetně utažení parkového v rovině nebo na svahu do 1:5</t>
  </si>
  <si>
    <t>https://podminky.urs.cz/item/CS_URS_2025_01/181411131</t>
  </si>
  <si>
    <t>"zelené plochy; doplnění ornice</t>
  </si>
  <si>
    <t>6</t>
  </si>
  <si>
    <t>00572410</t>
  </si>
  <si>
    <t>osivo směs travní parková</t>
  </si>
  <si>
    <t>kg</t>
  </si>
  <si>
    <t>-1218550742</t>
  </si>
  <si>
    <t>80*0,02 'Přepočtené koeficientem množství</t>
  </si>
  <si>
    <t>7</t>
  </si>
  <si>
    <t>185802113</t>
  </si>
  <si>
    <t>Hnojení půdy umělým hnojivem na široko v rovině a svahu do 1:5</t>
  </si>
  <si>
    <t>-2107709136</t>
  </si>
  <si>
    <t>Hnojení půdy nebo trávníku v rovině nebo na svahu do 1:5 umělým hnojivem na široko</t>
  </si>
  <si>
    <t>https://podminky.urs.cz/item/CS_URS_2025_01/185802113</t>
  </si>
  <si>
    <t>"zelené plochy; dopnění ornice</t>
  </si>
  <si>
    <t>(80*0,3/1000)*3</t>
  </si>
  <si>
    <t>25191155</t>
  </si>
  <si>
    <t>hnojivo průmyslové</t>
  </si>
  <si>
    <t>110830536</t>
  </si>
  <si>
    <t>0,072*1000 'Přepočtené koeficientem množství</t>
  </si>
  <si>
    <t>9</t>
  </si>
  <si>
    <t>185803111</t>
  </si>
  <si>
    <t>Ošetření trávníku shrabáním v rovině a svahu do 1:5</t>
  </si>
  <si>
    <t>1597861574</t>
  </si>
  <si>
    <t>Ošetření trávníku jednorázové v rovině nebo na svahu do 1:5</t>
  </si>
  <si>
    <t>https://podminky.urs.cz/item/CS_URS_2025_01/185803111</t>
  </si>
  <si>
    <t>10</t>
  </si>
  <si>
    <t>185803211</t>
  </si>
  <si>
    <t>Uválcování trávníku v rovině a svahu do 1:5</t>
  </si>
  <si>
    <t>560761173</t>
  </si>
  <si>
    <t>Uválcování trávníku v rovině nebo na svahu do 1:5</t>
  </si>
  <si>
    <t>https://podminky.urs.cz/item/CS_URS_2025_01/185803211</t>
  </si>
  <si>
    <t>11</t>
  </si>
  <si>
    <t>185851121</t>
  </si>
  <si>
    <t>Dovoz vody pro zálivku rostlin za vzdálenost do 1000 m</t>
  </si>
  <si>
    <t>1339717731</t>
  </si>
  <si>
    <t>Dovoz vody pro zálivku rostlin na vzdálenost do 1000 m</t>
  </si>
  <si>
    <t>https://podminky.urs.cz/item/CS_URS_2025_01/185851121</t>
  </si>
  <si>
    <t>"4l/m2 3x</t>
  </si>
  <si>
    <t>((80*4)/1000)*3</t>
  </si>
  <si>
    <t>185851129</t>
  </si>
  <si>
    <t>Příplatek k dovozu vody pro zálivku rostlin do 1000 m ZKD 1000 m</t>
  </si>
  <si>
    <t>-1403455928</t>
  </si>
  <si>
    <t>Dovoz vody pro zálivku rostlin Příplatek k ceně za každých dalších i započatých 1000 m</t>
  </si>
  <si>
    <t>https://podminky.urs.cz/item/CS_URS_2025_01/185851129</t>
  </si>
  <si>
    <t>0,96*5 'Přepočtené koeficientem množství</t>
  </si>
  <si>
    <t>Svislé a kompletní konstrukce</t>
  </si>
  <si>
    <t>13</t>
  </si>
  <si>
    <t>348171146</t>
  </si>
  <si>
    <t>Montáž panelového svařovaného oplocení v přes 1,5 do 2,0 m</t>
  </si>
  <si>
    <t>m</t>
  </si>
  <si>
    <t>1276359455</t>
  </si>
  <si>
    <t>Montáž oplocení z dílců kovových panelových svařovaných, na ocelové profilované sloupky, výšky přes 1,5 do 2,0 m</t>
  </si>
  <si>
    <t>https://podminky.urs.cz/item/CS_URS_2025_01/348171146</t>
  </si>
  <si>
    <t>"u garáže</t>
  </si>
  <si>
    <t>"dílec rozříznutý na 2 poloviny, uchycený ke sloupkům pomocí objímek</t>
  </si>
  <si>
    <t>2,5</t>
  </si>
  <si>
    <t>14</t>
  </si>
  <si>
    <t>31391006</t>
  </si>
  <si>
    <t>plotový panel plochý svařovaný 1830x2500mm z Pz drátů</t>
  </si>
  <si>
    <t>kus</t>
  </si>
  <si>
    <t>1017554050</t>
  </si>
  <si>
    <t>15</t>
  </si>
  <si>
    <t>59231514</t>
  </si>
  <si>
    <t>držák plotového pole pro koncový sloupek Pz</t>
  </si>
  <si>
    <t>1742759600</t>
  </si>
  <si>
    <t>998</t>
  </si>
  <si>
    <t>Přesun hmot</t>
  </si>
  <si>
    <t>16</t>
  </si>
  <si>
    <t>998232110</t>
  </si>
  <si>
    <t>Přesun hmot pro oplocení zděné z cihel nebo tvárnic v do 3 m</t>
  </si>
  <si>
    <t>-1416399572</t>
  </si>
  <si>
    <t>Přesun hmot pro oplocení se svislou nosnou konstrukcí zděnou z cihel, tvárnic, bloků, popř. kovovou nebo dřevěnou vodorovná dopravní vzdálenost do 50 m, pro oplocení výšky do 3 m</t>
  </si>
  <si>
    <t>https://podminky.urs.cz/item/CS_URS_2025_01/998232110</t>
  </si>
  <si>
    <t>17</t>
  </si>
  <si>
    <t>998232121</t>
  </si>
  <si>
    <t>Příplatek k přesunu hmot pro oplocení zděné za zvětšený přesun do 1000 m</t>
  </si>
  <si>
    <t>1263162891</t>
  </si>
  <si>
    <t>Přesun hmot pro oplocení se svislou nosnou konstrukcí zděnou z cihel, tvárnic, bloků, popř. kovovou nebo dřevěnou Příplatek k ceně za zvětšený přesun přes vymezenou vodorovnou dopravní vzdálenost do 1000 m</t>
  </si>
  <si>
    <t>https://podminky.urs.cz/item/CS_URS_2025_01/998232121</t>
  </si>
  <si>
    <t>HZS</t>
  </si>
  <si>
    <t>Hodinové zúčtovací sazby</t>
  </si>
  <si>
    <t>18</t>
  </si>
  <si>
    <t>HZS2132</t>
  </si>
  <si>
    <t>Hodinová zúčtovací sazba zámečník odborný</t>
  </si>
  <si>
    <t>hod</t>
  </si>
  <si>
    <t>512</t>
  </si>
  <si>
    <t>-148889772</t>
  </si>
  <si>
    <t>Hodinové zúčtovací sazby profesí PSV provádění stavebních konstrukcí zámečník odborný</t>
  </si>
  <si>
    <t>https://podminky.urs.cz/item/CS_URS_2025_01/HZS2132</t>
  </si>
  <si>
    <t>"řezání plotového dílce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</si>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</sst>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30001000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62751117" TargetMode="External" /><Relationship Id="rId2" Type="http://schemas.openxmlformats.org/officeDocument/2006/relationships/hyperlink" Target="https://podminky.urs.cz/item/CS_URS_2025_01/181151113" TargetMode="External" /><Relationship Id="rId3" Type="http://schemas.openxmlformats.org/officeDocument/2006/relationships/hyperlink" Target="https://podminky.urs.cz/item/CS_URS_2025_01/181311103" TargetMode="External" /><Relationship Id="rId4" Type="http://schemas.openxmlformats.org/officeDocument/2006/relationships/hyperlink" Target="https://podminky.urs.cz/item/CS_URS_2025_01/181411131" TargetMode="External" /><Relationship Id="rId5" Type="http://schemas.openxmlformats.org/officeDocument/2006/relationships/hyperlink" Target="https://podminky.urs.cz/item/CS_URS_2025_01/185802113" TargetMode="External" /><Relationship Id="rId6" Type="http://schemas.openxmlformats.org/officeDocument/2006/relationships/hyperlink" Target="https://podminky.urs.cz/item/CS_URS_2025_01/185803111" TargetMode="External" /><Relationship Id="rId7" Type="http://schemas.openxmlformats.org/officeDocument/2006/relationships/hyperlink" Target="https://podminky.urs.cz/item/CS_URS_2025_01/185803211" TargetMode="External" /><Relationship Id="rId8" Type="http://schemas.openxmlformats.org/officeDocument/2006/relationships/hyperlink" Target="https://podminky.urs.cz/item/CS_URS_2025_01/185851121" TargetMode="External" /><Relationship Id="rId9" Type="http://schemas.openxmlformats.org/officeDocument/2006/relationships/hyperlink" Target="https://podminky.urs.cz/item/CS_URS_2025_01/185851129" TargetMode="External" /><Relationship Id="rId10" Type="http://schemas.openxmlformats.org/officeDocument/2006/relationships/hyperlink" Target="https://podminky.urs.cz/item/CS_URS_2025_01/348171146" TargetMode="External" /><Relationship Id="rId11" Type="http://schemas.openxmlformats.org/officeDocument/2006/relationships/hyperlink" Target="https://podminky.urs.cz/item/CS_URS_2025_01/998232110" TargetMode="External" /><Relationship Id="rId12" Type="http://schemas.openxmlformats.org/officeDocument/2006/relationships/hyperlink" Target="https://podminky.urs.cz/item/CS_URS_2025_01/998232121" TargetMode="External" /><Relationship Id="rId13" Type="http://schemas.openxmlformats.org/officeDocument/2006/relationships/hyperlink" Target="https://podminky.urs.cz/item/CS_URS_2025_01/HZS2132" TargetMode="External" /><Relationship Id="rId1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35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2024010_SO01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Oplocení areálu KKN Cheb - SO-01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Cheb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25. 4. 2025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Karlovarská krajská nemocnice a.s., Nemocnice Cheb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PK Beránek &amp; Hradil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Jakub Vilingr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'VRN - Vedlejší rozpočtové...'!J30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'VRN - Vedlejší rozpočtové...'!P81</f>
        <v>0</v>
      </c>
      <c r="AV55" s="121">
        <f>'VRN - Vedlejší rozpočtové...'!J33</f>
        <v>0</v>
      </c>
      <c r="AW55" s="121">
        <f>'VRN - Vedlejší rozpočtové...'!J34</f>
        <v>0</v>
      </c>
      <c r="AX55" s="121">
        <f>'VRN - Vedlejší rozpočtové...'!J35</f>
        <v>0</v>
      </c>
      <c r="AY55" s="121">
        <f>'VRN - Vedlejší rozpočtové...'!J36</f>
        <v>0</v>
      </c>
      <c r="AZ55" s="121">
        <f>'VRN - Vedlejší rozpočtové...'!F33</f>
        <v>0</v>
      </c>
      <c r="BA55" s="121">
        <f>'VRN - Vedlejší rozpočtové...'!F34</f>
        <v>0</v>
      </c>
      <c r="BB55" s="121">
        <f>'VRN - Vedlejší rozpočtové...'!F35</f>
        <v>0</v>
      </c>
      <c r="BC55" s="121">
        <f>'VRN - Vedlejší rozpočtové...'!F36</f>
        <v>0</v>
      </c>
      <c r="BD55" s="123">
        <f>'VRN - Vedlejší rozpočtové...'!F37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24.7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'SO-01 - Oplocení poplast....'!J30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5">
        <v>0</v>
      </c>
      <c r="AT56" s="126">
        <f>ROUND(SUM(AV56:AW56),2)</f>
        <v>0</v>
      </c>
      <c r="AU56" s="127">
        <f>'SO-01 - Oplocení poplast....'!P84</f>
        <v>0</v>
      </c>
      <c r="AV56" s="126">
        <f>'SO-01 - Oplocení poplast....'!J33</f>
        <v>0</v>
      </c>
      <c r="AW56" s="126">
        <f>'SO-01 - Oplocení poplast....'!J34</f>
        <v>0</v>
      </c>
      <c r="AX56" s="126">
        <f>'SO-01 - Oplocení poplast....'!J35</f>
        <v>0</v>
      </c>
      <c r="AY56" s="126">
        <f>'SO-01 - Oplocení poplast....'!J36</f>
        <v>0</v>
      </c>
      <c r="AZ56" s="126">
        <f>'SO-01 - Oplocení poplast....'!F33</f>
        <v>0</v>
      </c>
      <c r="BA56" s="126">
        <f>'SO-01 - Oplocení poplast....'!F34</f>
        <v>0</v>
      </c>
      <c r="BB56" s="126">
        <f>'SO-01 - Oplocení poplast....'!F35</f>
        <v>0</v>
      </c>
      <c r="BC56" s="126">
        <f>'SO-01 - Oplocení poplast....'!F36</f>
        <v>0</v>
      </c>
      <c r="BD56" s="128">
        <f>'SO-01 - Oplocení poplast....'!F37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lJ9FRlubmteT/qBWnC0b9DYjJ1rXcZXLVepg7CTVErP7+TvYz9kbfuRDpwKnIkebBOlEwCM3HWOqjQzsDGbfyQ==" hashValue="Li/PGSyxuVu1E2iAaYWS2RLJXesVn4Skd/9vinKhN5vicNt5Y//50o6vNrsudU8fuJn1uBiFIluQB27w2fyfsw==" algorithmName="SHA-512" password="FC2B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VRN - Vedlejší rozpočtové...'!C2" display="/"/>
    <hyperlink ref="A56" location="'SO-01 - Oplocení poplast.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87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Oplocení areálu KKN Cheb - SO-01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25. 4. 2025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ROUND((SUM(BE81:BE87)),  2)</f>
        <v>0</v>
      </c>
      <c r="G33" s="39"/>
      <c r="H33" s="39"/>
      <c r="I33" s="149">
        <v>0.20999999999999999</v>
      </c>
      <c r="J33" s="148">
        <f>ROUND(((SUM(BE81:BE87))*I33),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ROUND((SUM(BF81:BF87)),  2)</f>
        <v>0</v>
      </c>
      <c r="G34" s="39"/>
      <c r="H34" s="39"/>
      <c r="I34" s="149">
        <v>0.12</v>
      </c>
      <c r="J34" s="148">
        <f>ROUND(((SUM(BF81:BF87))*I34),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ROUND((SUM(BG81:BG87)),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ROUND((SUM(BH81:BH87)),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ROUND((SUM(BI81:BI87)),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Oplocení areálu KKN Cheb - SO-01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Cheb</v>
      </c>
      <c r="G52" s="41"/>
      <c r="H52" s="41"/>
      <c r="I52" s="33" t="s">
        <v>23</v>
      </c>
      <c r="J52" s="73" t="str">
        <f>IF(J12="","",J12)</f>
        <v>25. 4. 2025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Karlovarská krajská nemocnice a.s., Nemocnice Cheb</v>
      </c>
      <c r="G54" s="41"/>
      <c r="H54" s="41"/>
      <c r="I54" s="33" t="s">
        <v>31</v>
      </c>
      <c r="J54" s="37" t="str">
        <f>E21</f>
        <v>PK Beránek &amp; Hradil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Jakub Vilingr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91</v>
      </c>
      <c r="D57" s="163"/>
      <c r="E57" s="163"/>
      <c r="F57" s="163"/>
      <c r="G57" s="163"/>
      <c r="H57" s="163"/>
      <c r="I57" s="163"/>
      <c r="J57" s="164" t="s">
        <v>92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93</v>
      </c>
    </row>
    <row r="60" s="9" customFormat="1" ht="24.96" customHeight="1">
      <c r="A60" s="9"/>
      <c r="B60" s="166"/>
      <c r="C60" s="167"/>
      <c r="D60" s="168" t="s">
        <v>89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94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95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Oplocení areálu KKN Cheb - SO-01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88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VRN - Vedlejší rozpočtové náklady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Cheb</v>
      </c>
      <c r="G75" s="41"/>
      <c r="H75" s="41"/>
      <c r="I75" s="33" t="s">
        <v>23</v>
      </c>
      <c r="J75" s="73" t="str">
        <f>IF(J12="","",J12)</f>
        <v>25. 4. 2025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Karlovarská krajská nemocnice a.s., Nemocnice Cheb</v>
      </c>
      <c r="G77" s="41"/>
      <c r="H77" s="41"/>
      <c r="I77" s="33" t="s">
        <v>31</v>
      </c>
      <c r="J77" s="37" t="str">
        <f>E21</f>
        <v>PK Beránek &amp; Hradil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>Jakub Vilingr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96</v>
      </c>
      <c r="D80" s="181" t="s">
        <v>58</v>
      </c>
      <c r="E80" s="181" t="s">
        <v>54</v>
      </c>
      <c r="F80" s="181" t="s">
        <v>55</v>
      </c>
      <c r="G80" s="181" t="s">
        <v>97</v>
      </c>
      <c r="H80" s="181" t="s">
        <v>98</v>
      </c>
      <c r="I80" s="181" t="s">
        <v>99</v>
      </c>
      <c r="J80" s="181" t="s">
        <v>92</v>
      </c>
      <c r="K80" s="182" t="s">
        <v>100</v>
      </c>
      <c r="L80" s="183"/>
      <c r="M80" s="93" t="s">
        <v>19</v>
      </c>
      <c r="N80" s="94" t="s">
        <v>43</v>
      </c>
      <c r="O80" s="94" t="s">
        <v>101</v>
      </c>
      <c r="P80" s="94" t="s">
        <v>102</v>
      </c>
      <c r="Q80" s="94" t="s">
        <v>103</v>
      </c>
      <c r="R80" s="94" t="s">
        <v>104</v>
      </c>
      <c r="S80" s="94" t="s">
        <v>105</v>
      </c>
      <c r="T80" s="95" t="s">
        <v>106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107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93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72</v>
      </c>
      <c r="E82" s="192" t="s">
        <v>78</v>
      </c>
      <c r="F82" s="192" t="s">
        <v>79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108</v>
      </c>
      <c r="AT82" s="201" t="s">
        <v>72</v>
      </c>
      <c r="AU82" s="201" t="s">
        <v>73</v>
      </c>
      <c r="AY82" s="200" t="s">
        <v>109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72</v>
      </c>
      <c r="E83" s="203" t="s">
        <v>110</v>
      </c>
      <c r="F83" s="203" t="s">
        <v>111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SUM(P84:P87)</f>
        <v>0</v>
      </c>
      <c r="Q83" s="197"/>
      <c r="R83" s="198">
        <f>SUM(R84:R87)</f>
        <v>0</v>
      </c>
      <c r="S83" s="197"/>
      <c r="T83" s="199">
        <f>SUM(T84:T87)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108</v>
      </c>
      <c r="AT83" s="201" t="s">
        <v>72</v>
      </c>
      <c r="AU83" s="201" t="s">
        <v>81</v>
      </c>
      <c r="AY83" s="200" t="s">
        <v>109</v>
      </c>
      <c r="BK83" s="202">
        <f>SUM(BK84:BK87)</f>
        <v>0</v>
      </c>
    </row>
    <row r="84" s="2" customFormat="1" ht="16.5" customHeight="1">
      <c r="A84" s="39"/>
      <c r="B84" s="40"/>
      <c r="C84" s="205" t="s">
        <v>81</v>
      </c>
      <c r="D84" s="205" t="s">
        <v>112</v>
      </c>
      <c r="E84" s="206" t="s">
        <v>113</v>
      </c>
      <c r="F84" s="207" t="s">
        <v>111</v>
      </c>
      <c r="G84" s="208" t="s">
        <v>114</v>
      </c>
      <c r="H84" s="209">
        <v>1</v>
      </c>
      <c r="I84" s="210"/>
      <c r="J84" s="211">
        <f>ROUND(I84*H84,2)</f>
        <v>0</v>
      </c>
      <c r="K84" s="207" t="s">
        <v>115</v>
      </c>
      <c r="L84" s="45"/>
      <c r="M84" s="212" t="s">
        <v>19</v>
      </c>
      <c r="N84" s="213" t="s">
        <v>44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116</v>
      </c>
      <c r="AT84" s="216" t="s">
        <v>112</v>
      </c>
      <c r="AU84" s="216" t="s">
        <v>83</v>
      </c>
      <c r="AY84" s="18" t="s">
        <v>109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81</v>
      </c>
      <c r="BK84" s="217">
        <f>ROUND(I84*H84,2)</f>
        <v>0</v>
      </c>
      <c r="BL84" s="18" t="s">
        <v>116</v>
      </c>
      <c r="BM84" s="216" t="s">
        <v>117</v>
      </c>
    </row>
    <row r="85" s="2" customFormat="1">
      <c r="A85" s="39"/>
      <c r="B85" s="40"/>
      <c r="C85" s="41"/>
      <c r="D85" s="218" t="s">
        <v>118</v>
      </c>
      <c r="E85" s="41"/>
      <c r="F85" s="219" t="s">
        <v>111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118</v>
      </c>
      <c r="AU85" s="18" t="s">
        <v>83</v>
      </c>
    </row>
    <row r="86" s="2" customFormat="1">
      <c r="A86" s="39"/>
      <c r="B86" s="40"/>
      <c r="C86" s="41"/>
      <c r="D86" s="223" t="s">
        <v>119</v>
      </c>
      <c r="E86" s="41"/>
      <c r="F86" s="224" t="s">
        <v>120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119</v>
      </c>
      <c r="AU86" s="18" t="s">
        <v>83</v>
      </c>
    </row>
    <row r="87" s="2" customFormat="1">
      <c r="A87" s="39"/>
      <c r="B87" s="40"/>
      <c r="C87" s="41"/>
      <c r="D87" s="218" t="s">
        <v>121</v>
      </c>
      <c r="E87" s="41"/>
      <c r="F87" s="225" t="s">
        <v>122</v>
      </c>
      <c r="G87" s="41"/>
      <c r="H87" s="41"/>
      <c r="I87" s="220"/>
      <c r="J87" s="41"/>
      <c r="K87" s="41"/>
      <c r="L87" s="45"/>
      <c r="M87" s="226"/>
      <c r="N87" s="227"/>
      <c r="O87" s="228"/>
      <c r="P87" s="228"/>
      <c r="Q87" s="228"/>
      <c r="R87" s="228"/>
      <c r="S87" s="228"/>
      <c r="T87" s="22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121</v>
      </c>
      <c r="AU87" s="18" t="s">
        <v>83</v>
      </c>
    </row>
    <row r="88" s="2" customFormat="1" ht="6.96" customHeight="1">
      <c r="A88" s="39"/>
      <c r="B88" s="60"/>
      <c r="C88" s="61"/>
      <c r="D88" s="61"/>
      <c r="E88" s="61"/>
      <c r="F88" s="61"/>
      <c r="G88" s="61"/>
      <c r="H88" s="61"/>
      <c r="I88" s="61"/>
      <c r="J88" s="61"/>
      <c r="K88" s="61"/>
      <c r="L88" s="45"/>
      <c r="M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</sheetData>
  <sheetProtection sheet="1" autoFilter="0" formatColumns="0" formatRows="0" objects="1" scenarios="1" spinCount="100000" saltValue="MzK2T/CVL/sWTT6KmQe0A4dFMxwr1VUbPnQBxOEQ/XAHh5fVcFFJpNBVdfUvugjA9dDLoGekAbzB2xk4VsA8Ng==" hashValue="mXMH9Uuv0mvFDCafFzZRwY5ynIAqiHpisN05puQ41IRJvpNtOkvcaS5r/CrfhkzA12FxV7XOfJ0gMvEjlViXzQ==" algorithmName="SHA-512" password="FC2B"/>
  <autoFilter ref="C80:K8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4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87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Oplocení areálu KKN Cheb - SO-01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123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25. 4. 2025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ROUND((SUM(BE84:BE167)),  2)</f>
        <v>0</v>
      </c>
      <c r="G33" s="39"/>
      <c r="H33" s="39"/>
      <c r="I33" s="149">
        <v>0.20999999999999999</v>
      </c>
      <c r="J33" s="148">
        <f>ROUND(((SUM(BE84:BE167))*I33),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ROUND((SUM(BF84:BF167)),  2)</f>
        <v>0</v>
      </c>
      <c r="G34" s="39"/>
      <c r="H34" s="39"/>
      <c r="I34" s="149">
        <v>0.12</v>
      </c>
      <c r="J34" s="148">
        <f>ROUND(((SUM(BF84:BF167))*I34),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ROUND((SUM(BG84:BG167)),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ROUND((SUM(BH84:BH167)),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ROUND((SUM(BI84:BI167)),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Oplocení areálu KKN Cheb - SO-01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SO-01 - Oplocení poplast. pletivo + podhrab desky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Cheb</v>
      </c>
      <c r="G52" s="41"/>
      <c r="H52" s="41"/>
      <c r="I52" s="33" t="s">
        <v>23</v>
      </c>
      <c r="J52" s="73" t="str">
        <f>IF(J12="","",J12)</f>
        <v>25. 4. 2025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Karlovarská krajská nemocnice a.s., Nemocnice Cheb</v>
      </c>
      <c r="G54" s="41"/>
      <c r="H54" s="41"/>
      <c r="I54" s="33" t="s">
        <v>31</v>
      </c>
      <c r="J54" s="37" t="str">
        <f>E21</f>
        <v>PK Beránek &amp; Hradil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Jakub Vilingr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91</v>
      </c>
      <c r="D57" s="163"/>
      <c r="E57" s="163"/>
      <c r="F57" s="163"/>
      <c r="G57" s="163"/>
      <c r="H57" s="163"/>
      <c r="I57" s="163"/>
      <c r="J57" s="164" t="s">
        <v>92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93</v>
      </c>
    </row>
    <row r="60" s="9" customFormat="1" ht="24.96" customHeight="1">
      <c r="A60" s="9"/>
      <c r="B60" s="166"/>
      <c r="C60" s="167"/>
      <c r="D60" s="168" t="s">
        <v>124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125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126</v>
      </c>
      <c r="E62" s="175"/>
      <c r="F62" s="175"/>
      <c r="G62" s="175"/>
      <c r="H62" s="175"/>
      <c r="I62" s="175"/>
      <c r="J62" s="176">
        <f>J144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127</v>
      </c>
      <c r="E63" s="175"/>
      <c r="F63" s="175"/>
      <c r="G63" s="175"/>
      <c r="H63" s="175"/>
      <c r="I63" s="175"/>
      <c r="J63" s="176">
        <f>J155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128</v>
      </c>
      <c r="E64" s="169"/>
      <c r="F64" s="169"/>
      <c r="G64" s="169"/>
      <c r="H64" s="169"/>
      <c r="I64" s="169"/>
      <c r="J64" s="170">
        <f>J162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95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Oplocení areálu KKN Cheb - SO-01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88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SO-01 - Oplocení poplast. pletivo + podhrab desky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Cheb</v>
      </c>
      <c r="G78" s="41"/>
      <c r="H78" s="41"/>
      <c r="I78" s="33" t="s">
        <v>23</v>
      </c>
      <c r="J78" s="73" t="str">
        <f>IF(J12="","",J12)</f>
        <v>25. 4. 2025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Karlovarská krajská nemocnice a.s., Nemocnice Cheb</v>
      </c>
      <c r="G80" s="41"/>
      <c r="H80" s="41"/>
      <c r="I80" s="33" t="s">
        <v>31</v>
      </c>
      <c r="J80" s="37" t="str">
        <f>E21</f>
        <v>PK Beránek &amp; Hradil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Jakub Vilingr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96</v>
      </c>
      <c r="D83" s="181" t="s">
        <v>58</v>
      </c>
      <c r="E83" s="181" t="s">
        <v>54</v>
      </c>
      <c r="F83" s="181" t="s">
        <v>55</v>
      </c>
      <c r="G83" s="181" t="s">
        <v>97</v>
      </c>
      <c r="H83" s="181" t="s">
        <v>98</v>
      </c>
      <c r="I83" s="181" t="s">
        <v>99</v>
      </c>
      <c r="J83" s="181" t="s">
        <v>92</v>
      </c>
      <c r="K83" s="182" t="s">
        <v>100</v>
      </c>
      <c r="L83" s="183"/>
      <c r="M83" s="93" t="s">
        <v>19</v>
      </c>
      <c r="N83" s="94" t="s">
        <v>43</v>
      </c>
      <c r="O83" s="94" t="s">
        <v>101</v>
      </c>
      <c r="P83" s="94" t="s">
        <v>102</v>
      </c>
      <c r="Q83" s="94" t="s">
        <v>103</v>
      </c>
      <c r="R83" s="94" t="s">
        <v>104</v>
      </c>
      <c r="S83" s="94" t="s">
        <v>105</v>
      </c>
      <c r="T83" s="95" t="s">
        <v>106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107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P85+P162</f>
        <v>0</v>
      </c>
      <c r="Q84" s="97"/>
      <c r="R84" s="186">
        <f>R85+R162</f>
        <v>15.70112</v>
      </c>
      <c r="S84" s="97"/>
      <c r="T84" s="187">
        <f>T85+T162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72</v>
      </c>
      <c r="AU84" s="18" t="s">
        <v>93</v>
      </c>
      <c r="BK84" s="188">
        <f>BK85+BK162</f>
        <v>0</v>
      </c>
    </row>
    <row r="85" s="12" customFormat="1" ht="25.92" customHeight="1">
      <c r="A85" s="12"/>
      <c r="B85" s="189"/>
      <c r="C85" s="190"/>
      <c r="D85" s="191" t="s">
        <v>72</v>
      </c>
      <c r="E85" s="192" t="s">
        <v>129</v>
      </c>
      <c r="F85" s="192" t="s">
        <v>130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P86+P144+P155</f>
        <v>0</v>
      </c>
      <c r="Q85" s="197"/>
      <c r="R85" s="198">
        <f>R86+R144+R155</f>
        <v>15.70112</v>
      </c>
      <c r="S85" s="197"/>
      <c r="T85" s="199">
        <f>T86+T144+T155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81</v>
      </c>
      <c r="AT85" s="201" t="s">
        <v>72</v>
      </c>
      <c r="AU85" s="201" t="s">
        <v>73</v>
      </c>
      <c r="AY85" s="200" t="s">
        <v>109</v>
      </c>
      <c r="BK85" s="202">
        <f>BK86+BK144+BK155</f>
        <v>0</v>
      </c>
    </row>
    <row r="86" s="12" customFormat="1" ht="22.8" customHeight="1">
      <c r="A86" s="12"/>
      <c r="B86" s="189"/>
      <c r="C86" s="190"/>
      <c r="D86" s="191" t="s">
        <v>72</v>
      </c>
      <c r="E86" s="203" t="s">
        <v>81</v>
      </c>
      <c r="F86" s="203" t="s">
        <v>131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SUM(P87:P143)</f>
        <v>0</v>
      </c>
      <c r="Q86" s="197"/>
      <c r="R86" s="198">
        <f>SUM(R87:R143)</f>
        <v>15.673599999999999</v>
      </c>
      <c r="S86" s="197"/>
      <c r="T86" s="199">
        <f>SUM(T87:T143)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81</v>
      </c>
      <c r="AT86" s="201" t="s">
        <v>72</v>
      </c>
      <c r="AU86" s="201" t="s">
        <v>81</v>
      </c>
      <c r="AY86" s="200" t="s">
        <v>109</v>
      </c>
      <c r="BK86" s="202">
        <f>SUM(BK87:BK143)</f>
        <v>0</v>
      </c>
    </row>
    <row r="87" s="2" customFormat="1" ht="37.8" customHeight="1">
      <c r="A87" s="39"/>
      <c r="B87" s="40"/>
      <c r="C87" s="205" t="s">
        <v>81</v>
      </c>
      <c r="D87" s="205" t="s">
        <v>112</v>
      </c>
      <c r="E87" s="206" t="s">
        <v>132</v>
      </c>
      <c r="F87" s="207" t="s">
        <v>133</v>
      </c>
      <c r="G87" s="208" t="s">
        <v>134</v>
      </c>
      <c r="H87" s="209">
        <v>12</v>
      </c>
      <c r="I87" s="210"/>
      <c r="J87" s="211">
        <f>ROUND(I87*H87,2)</f>
        <v>0</v>
      </c>
      <c r="K87" s="207" t="s">
        <v>135</v>
      </c>
      <c r="L87" s="45"/>
      <c r="M87" s="212" t="s">
        <v>19</v>
      </c>
      <c r="N87" s="213" t="s">
        <v>44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136</v>
      </c>
      <c r="AT87" s="216" t="s">
        <v>112</v>
      </c>
      <c r="AU87" s="216" t="s">
        <v>83</v>
      </c>
      <c r="AY87" s="18" t="s">
        <v>109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81</v>
      </c>
      <c r="BK87" s="217">
        <f>ROUND(I87*H87,2)</f>
        <v>0</v>
      </c>
      <c r="BL87" s="18" t="s">
        <v>136</v>
      </c>
      <c r="BM87" s="216" t="s">
        <v>137</v>
      </c>
    </row>
    <row r="88" s="2" customFormat="1">
      <c r="A88" s="39"/>
      <c r="B88" s="40"/>
      <c r="C88" s="41"/>
      <c r="D88" s="218" t="s">
        <v>118</v>
      </c>
      <c r="E88" s="41"/>
      <c r="F88" s="219" t="s">
        <v>138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118</v>
      </c>
      <c r="AU88" s="18" t="s">
        <v>83</v>
      </c>
    </row>
    <row r="89" s="2" customFormat="1">
      <c r="A89" s="39"/>
      <c r="B89" s="40"/>
      <c r="C89" s="41"/>
      <c r="D89" s="223" t="s">
        <v>119</v>
      </c>
      <c r="E89" s="41"/>
      <c r="F89" s="224" t="s">
        <v>139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119</v>
      </c>
      <c r="AU89" s="18" t="s">
        <v>83</v>
      </c>
    </row>
    <row r="90" s="13" customFormat="1">
      <c r="A90" s="13"/>
      <c r="B90" s="230"/>
      <c r="C90" s="231"/>
      <c r="D90" s="218" t="s">
        <v>140</v>
      </c>
      <c r="E90" s="232" t="s">
        <v>19</v>
      </c>
      <c r="F90" s="233" t="s">
        <v>141</v>
      </c>
      <c r="G90" s="231"/>
      <c r="H90" s="232" t="s">
        <v>19</v>
      </c>
      <c r="I90" s="234"/>
      <c r="J90" s="231"/>
      <c r="K90" s="231"/>
      <c r="L90" s="235"/>
      <c r="M90" s="236"/>
      <c r="N90" s="237"/>
      <c r="O90" s="237"/>
      <c r="P90" s="237"/>
      <c r="Q90" s="237"/>
      <c r="R90" s="237"/>
      <c r="S90" s="237"/>
      <c r="T90" s="23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9" t="s">
        <v>140</v>
      </c>
      <c r="AU90" s="239" t="s">
        <v>83</v>
      </c>
      <c r="AV90" s="13" t="s">
        <v>81</v>
      </c>
      <c r="AW90" s="13" t="s">
        <v>33</v>
      </c>
      <c r="AX90" s="13" t="s">
        <v>73</v>
      </c>
      <c r="AY90" s="239" t="s">
        <v>109</v>
      </c>
    </row>
    <row r="91" s="14" customFormat="1">
      <c r="A91" s="14"/>
      <c r="B91" s="240"/>
      <c r="C91" s="241"/>
      <c r="D91" s="218" t="s">
        <v>140</v>
      </c>
      <c r="E91" s="242" t="s">
        <v>19</v>
      </c>
      <c r="F91" s="243" t="s">
        <v>142</v>
      </c>
      <c r="G91" s="241"/>
      <c r="H91" s="244">
        <v>12</v>
      </c>
      <c r="I91" s="245"/>
      <c r="J91" s="241"/>
      <c r="K91" s="241"/>
      <c r="L91" s="246"/>
      <c r="M91" s="247"/>
      <c r="N91" s="248"/>
      <c r="O91" s="248"/>
      <c r="P91" s="248"/>
      <c r="Q91" s="248"/>
      <c r="R91" s="248"/>
      <c r="S91" s="248"/>
      <c r="T91" s="249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0" t="s">
        <v>140</v>
      </c>
      <c r="AU91" s="250" t="s">
        <v>83</v>
      </c>
      <c r="AV91" s="14" t="s">
        <v>83</v>
      </c>
      <c r="AW91" s="14" t="s">
        <v>33</v>
      </c>
      <c r="AX91" s="14" t="s">
        <v>81</v>
      </c>
      <c r="AY91" s="250" t="s">
        <v>109</v>
      </c>
    </row>
    <row r="92" s="2" customFormat="1" ht="44.25" customHeight="1">
      <c r="A92" s="39"/>
      <c r="B92" s="40"/>
      <c r="C92" s="205" t="s">
        <v>83</v>
      </c>
      <c r="D92" s="205" t="s">
        <v>112</v>
      </c>
      <c r="E92" s="206" t="s">
        <v>143</v>
      </c>
      <c r="F92" s="207" t="s">
        <v>144</v>
      </c>
      <c r="G92" s="208" t="s">
        <v>145</v>
      </c>
      <c r="H92" s="209">
        <v>80</v>
      </c>
      <c r="I92" s="210"/>
      <c r="J92" s="211">
        <f>ROUND(I92*H92,2)</f>
        <v>0</v>
      </c>
      <c r="K92" s="207" t="s">
        <v>135</v>
      </c>
      <c r="L92" s="45"/>
      <c r="M92" s="212" t="s">
        <v>19</v>
      </c>
      <c r="N92" s="213" t="s">
        <v>44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136</v>
      </c>
      <c r="AT92" s="216" t="s">
        <v>112</v>
      </c>
      <c r="AU92" s="216" t="s">
        <v>83</v>
      </c>
      <c r="AY92" s="18" t="s">
        <v>109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81</v>
      </c>
      <c r="BK92" s="217">
        <f>ROUND(I92*H92,2)</f>
        <v>0</v>
      </c>
      <c r="BL92" s="18" t="s">
        <v>136</v>
      </c>
      <c r="BM92" s="216" t="s">
        <v>146</v>
      </c>
    </row>
    <row r="93" s="2" customFormat="1">
      <c r="A93" s="39"/>
      <c r="B93" s="40"/>
      <c r="C93" s="41"/>
      <c r="D93" s="218" t="s">
        <v>118</v>
      </c>
      <c r="E93" s="41"/>
      <c r="F93" s="219" t="s">
        <v>147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118</v>
      </c>
      <c r="AU93" s="18" t="s">
        <v>83</v>
      </c>
    </row>
    <row r="94" s="2" customFormat="1">
      <c r="A94" s="39"/>
      <c r="B94" s="40"/>
      <c r="C94" s="41"/>
      <c r="D94" s="223" t="s">
        <v>119</v>
      </c>
      <c r="E94" s="41"/>
      <c r="F94" s="224" t="s">
        <v>148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119</v>
      </c>
      <c r="AU94" s="18" t="s">
        <v>83</v>
      </c>
    </row>
    <row r="95" s="13" customFormat="1">
      <c r="A95" s="13"/>
      <c r="B95" s="230"/>
      <c r="C95" s="231"/>
      <c r="D95" s="218" t="s">
        <v>140</v>
      </c>
      <c r="E95" s="232" t="s">
        <v>19</v>
      </c>
      <c r="F95" s="233" t="s">
        <v>141</v>
      </c>
      <c r="G95" s="231"/>
      <c r="H95" s="232" t="s">
        <v>19</v>
      </c>
      <c r="I95" s="234"/>
      <c r="J95" s="231"/>
      <c r="K95" s="231"/>
      <c r="L95" s="235"/>
      <c r="M95" s="236"/>
      <c r="N95" s="237"/>
      <c r="O95" s="237"/>
      <c r="P95" s="237"/>
      <c r="Q95" s="237"/>
      <c r="R95" s="237"/>
      <c r="S95" s="237"/>
      <c r="T95" s="23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9" t="s">
        <v>140</v>
      </c>
      <c r="AU95" s="239" t="s">
        <v>83</v>
      </c>
      <c r="AV95" s="13" t="s">
        <v>81</v>
      </c>
      <c r="AW95" s="13" t="s">
        <v>33</v>
      </c>
      <c r="AX95" s="13" t="s">
        <v>73</v>
      </c>
      <c r="AY95" s="239" t="s">
        <v>109</v>
      </c>
    </row>
    <row r="96" s="14" customFormat="1">
      <c r="A96" s="14"/>
      <c r="B96" s="240"/>
      <c r="C96" s="241"/>
      <c r="D96" s="218" t="s">
        <v>140</v>
      </c>
      <c r="E96" s="242" t="s">
        <v>19</v>
      </c>
      <c r="F96" s="243" t="s">
        <v>149</v>
      </c>
      <c r="G96" s="241"/>
      <c r="H96" s="244">
        <v>80</v>
      </c>
      <c r="I96" s="245"/>
      <c r="J96" s="241"/>
      <c r="K96" s="241"/>
      <c r="L96" s="246"/>
      <c r="M96" s="247"/>
      <c r="N96" s="248"/>
      <c r="O96" s="248"/>
      <c r="P96" s="248"/>
      <c r="Q96" s="248"/>
      <c r="R96" s="248"/>
      <c r="S96" s="248"/>
      <c r="T96" s="24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0" t="s">
        <v>140</v>
      </c>
      <c r="AU96" s="250" t="s">
        <v>83</v>
      </c>
      <c r="AV96" s="14" t="s">
        <v>83</v>
      </c>
      <c r="AW96" s="14" t="s">
        <v>33</v>
      </c>
      <c r="AX96" s="14" t="s">
        <v>81</v>
      </c>
      <c r="AY96" s="250" t="s">
        <v>109</v>
      </c>
    </row>
    <row r="97" s="2" customFormat="1" ht="24.15" customHeight="1">
      <c r="A97" s="39"/>
      <c r="B97" s="40"/>
      <c r="C97" s="205" t="s">
        <v>150</v>
      </c>
      <c r="D97" s="205" t="s">
        <v>112</v>
      </c>
      <c r="E97" s="206" t="s">
        <v>151</v>
      </c>
      <c r="F97" s="207" t="s">
        <v>152</v>
      </c>
      <c r="G97" s="208" t="s">
        <v>145</v>
      </c>
      <c r="H97" s="209">
        <v>80</v>
      </c>
      <c r="I97" s="210"/>
      <c r="J97" s="211">
        <f>ROUND(I97*H97,2)</f>
        <v>0</v>
      </c>
      <c r="K97" s="207" t="s">
        <v>135</v>
      </c>
      <c r="L97" s="45"/>
      <c r="M97" s="212" t="s">
        <v>19</v>
      </c>
      <c r="N97" s="213" t="s">
        <v>44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136</v>
      </c>
      <c r="AT97" s="216" t="s">
        <v>112</v>
      </c>
      <c r="AU97" s="216" t="s">
        <v>83</v>
      </c>
      <c r="AY97" s="18" t="s">
        <v>109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81</v>
      </c>
      <c r="BK97" s="217">
        <f>ROUND(I97*H97,2)</f>
        <v>0</v>
      </c>
      <c r="BL97" s="18" t="s">
        <v>136</v>
      </c>
      <c r="BM97" s="216" t="s">
        <v>153</v>
      </c>
    </row>
    <row r="98" s="2" customFormat="1">
      <c r="A98" s="39"/>
      <c r="B98" s="40"/>
      <c r="C98" s="41"/>
      <c r="D98" s="218" t="s">
        <v>118</v>
      </c>
      <c r="E98" s="41"/>
      <c r="F98" s="219" t="s">
        <v>154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118</v>
      </c>
      <c r="AU98" s="18" t="s">
        <v>83</v>
      </c>
    </row>
    <row r="99" s="2" customFormat="1">
      <c r="A99" s="39"/>
      <c r="B99" s="40"/>
      <c r="C99" s="41"/>
      <c r="D99" s="223" t="s">
        <v>119</v>
      </c>
      <c r="E99" s="41"/>
      <c r="F99" s="224" t="s">
        <v>155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119</v>
      </c>
      <c r="AU99" s="18" t="s">
        <v>83</v>
      </c>
    </row>
    <row r="100" s="13" customFormat="1">
      <c r="A100" s="13"/>
      <c r="B100" s="230"/>
      <c r="C100" s="231"/>
      <c r="D100" s="218" t="s">
        <v>140</v>
      </c>
      <c r="E100" s="232" t="s">
        <v>19</v>
      </c>
      <c r="F100" s="233" t="s">
        <v>141</v>
      </c>
      <c r="G100" s="231"/>
      <c r="H100" s="232" t="s">
        <v>19</v>
      </c>
      <c r="I100" s="234"/>
      <c r="J100" s="231"/>
      <c r="K100" s="231"/>
      <c r="L100" s="235"/>
      <c r="M100" s="236"/>
      <c r="N100" s="237"/>
      <c r="O100" s="237"/>
      <c r="P100" s="237"/>
      <c r="Q100" s="237"/>
      <c r="R100" s="237"/>
      <c r="S100" s="237"/>
      <c r="T100" s="23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9" t="s">
        <v>140</v>
      </c>
      <c r="AU100" s="239" t="s">
        <v>83</v>
      </c>
      <c r="AV100" s="13" t="s">
        <v>81</v>
      </c>
      <c r="AW100" s="13" t="s">
        <v>33</v>
      </c>
      <c r="AX100" s="13" t="s">
        <v>73</v>
      </c>
      <c r="AY100" s="239" t="s">
        <v>109</v>
      </c>
    </row>
    <row r="101" s="14" customFormat="1">
      <c r="A101" s="14"/>
      <c r="B101" s="240"/>
      <c r="C101" s="241"/>
      <c r="D101" s="218" t="s">
        <v>140</v>
      </c>
      <c r="E101" s="242" t="s">
        <v>19</v>
      </c>
      <c r="F101" s="243" t="s">
        <v>149</v>
      </c>
      <c r="G101" s="241"/>
      <c r="H101" s="244">
        <v>80</v>
      </c>
      <c r="I101" s="245"/>
      <c r="J101" s="241"/>
      <c r="K101" s="241"/>
      <c r="L101" s="246"/>
      <c r="M101" s="247"/>
      <c r="N101" s="248"/>
      <c r="O101" s="248"/>
      <c r="P101" s="248"/>
      <c r="Q101" s="248"/>
      <c r="R101" s="248"/>
      <c r="S101" s="248"/>
      <c r="T101" s="24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0" t="s">
        <v>140</v>
      </c>
      <c r="AU101" s="250" t="s">
        <v>83</v>
      </c>
      <c r="AV101" s="14" t="s">
        <v>83</v>
      </c>
      <c r="AW101" s="14" t="s">
        <v>33</v>
      </c>
      <c r="AX101" s="14" t="s">
        <v>81</v>
      </c>
      <c r="AY101" s="250" t="s">
        <v>109</v>
      </c>
    </row>
    <row r="102" s="2" customFormat="1" ht="16.5" customHeight="1">
      <c r="A102" s="39"/>
      <c r="B102" s="40"/>
      <c r="C102" s="251" t="s">
        <v>136</v>
      </c>
      <c r="D102" s="251" t="s">
        <v>156</v>
      </c>
      <c r="E102" s="252" t="s">
        <v>157</v>
      </c>
      <c r="F102" s="253" t="s">
        <v>158</v>
      </c>
      <c r="G102" s="254" t="s">
        <v>159</v>
      </c>
      <c r="H102" s="255">
        <v>15.6</v>
      </c>
      <c r="I102" s="256"/>
      <c r="J102" s="257">
        <f>ROUND(I102*H102,2)</f>
        <v>0</v>
      </c>
      <c r="K102" s="253" t="s">
        <v>135</v>
      </c>
      <c r="L102" s="258"/>
      <c r="M102" s="259" t="s">
        <v>19</v>
      </c>
      <c r="N102" s="260" t="s">
        <v>44</v>
      </c>
      <c r="O102" s="85"/>
      <c r="P102" s="214">
        <f>O102*H102</f>
        <v>0</v>
      </c>
      <c r="Q102" s="214">
        <v>1</v>
      </c>
      <c r="R102" s="214">
        <f>Q102*H102</f>
        <v>15.6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160</v>
      </c>
      <c r="AT102" s="216" t="s">
        <v>156</v>
      </c>
      <c r="AU102" s="216" t="s">
        <v>83</v>
      </c>
      <c r="AY102" s="18" t="s">
        <v>109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81</v>
      </c>
      <c r="BK102" s="217">
        <f>ROUND(I102*H102,2)</f>
        <v>0</v>
      </c>
      <c r="BL102" s="18" t="s">
        <v>136</v>
      </c>
      <c r="BM102" s="216" t="s">
        <v>161</v>
      </c>
    </row>
    <row r="103" s="2" customFormat="1">
      <c r="A103" s="39"/>
      <c r="B103" s="40"/>
      <c r="C103" s="41"/>
      <c r="D103" s="218" t="s">
        <v>118</v>
      </c>
      <c r="E103" s="41"/>
      <c r="F103" s="219" t="s">
        <v>158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118</v>
      </c>
      <c r="AU103" s="18" t="s">
        <v>83</v>
      </c>
    </row>
    <row r="104" s="14" customFormat="1">
      <c r="A104" s="14"/>
      <c r="B104" s="240"/>
      <c r="C104" s="241"/>
      <c r="D104" s="218" t="s">
        <v>140</v>
      </c>
      <c r="E104" s="242" t="s">
        <v>19</v>
      </c>
      <c r="F104" s="243" t="s">
        <v>162</v>
      </c>
      <c r="G104" s="241"/>
      <c r="H104" s="244">
        <v>15.6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140</v>
      </c>
      <c r="AU104" s="250" t="s">
        <v>83</v>
      </c>
      <c r="AV104" s="14" t="s">
        <v>83</v>
      </c>
      <c r="AW104" s="14" t="s">
        <v>33</v>
      </c>
      <c r="AX104" s="14" t="s">
        <v>81</v>
      </c>
      <c r="AY104" s="250" t="s">
        <v>109</v>
      </c>
    </row>
    <row r="105" s="2" customFormat="1" ht="24.15" customHeight="1">
      <c r="A105" s="39"/>
      <c r="B105" s="40"/>
      <c r="C105" s="205" t="s">
        <v>108</v>
      </c>
      <c r="D105" s="205" t="s">
        <v>112</v>
      </c>
      <c r="E105" s="206" t="s">
        <v>163</v>
      </c>
      <c r="F105" s="207" t="s">
        <v>164</v>
      </c>
      <c r="G105" s="208" t="s">
        <v>145</v>
      </c>
      <c r="H105" s="209">
        <v>80</v>
      </c>
      <c r="I105" s="210"/>
      <c r="J105" s="211">
        <f>ROUND(I105*H105,2)</f>
        <v>0</v>
      </c>
      <c r="K105" s="207" t="s">
        <v>135</v>
      </c>
      <c r="L105" s="45"/>
      <c r="M105" s="212" t="s">
        <v>19</v>
      </c>
      <c r="N105" s="213" t="s">
        <v>44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136</v>
      </c>
      <c r="AT105" s="216" t="s">
        <v>112</v>
      </c>
      <c r="AU105" s="216" t="s">
        <v>83</v>
      </c>
      <c r="AY105" s="18" t="s">
        <v>109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136</v>
      </c>
      <c r="BM105" s="216" t="s">
        <v>165</v>
      </c>
    </row>
    <row r="106" s="2" customFormat="1">
      <c r="A106" s="39"/>
      <c r="B106" s="40"/>
      <c r="C106" s="41"/>
      <c r="D106" s="218" t="s">
        <v>118</v>
      </c>
      <c r="E106" s="41"/>
      <c r="F106" s="219" t="s">
        <v>166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118</v>
      </c>
      <c r="AU106" s="18" t="s">
        <v>83</v>
      </c>
    </row>
    <row r="107" s="2" customFormat="1">
      <c r="A107" s="39"/>
      <c r="B107" s="40"/>
      <c r="C107" s="41"/>
      <c r="D107" s="223" t="s">
        <v>119</v>
      </c>
      <c r="E107" s="41"/>
      <c r="F107" s="224" t="s">
        <v>167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119</v>
      </c>
      <c r="AU107" s="18" t="s">
        <v>83</v>
      </c>
    </row>
    <row r="108" s="13" customFormat="1">
      <c r="A108" s="13"/>
      <c r="B108" s="230"/>
      <c r="C108" s="231"/>
      <c r="D108" s="218" t="s">
        <v>140</v>
      </c>
      <c r="E108" s="232" t="s">
        <v>19</v>
      </c>
      <c r="F108" s="233" t="s">
        <v>168</v>
      </c>
      <c r="G108" s="231"/>
      <c r="H108" s="232" t="s">
        <v>19</v>
      </c>
      <c r="I108" s="234"/>
      <c r="J108" s="231"/>
      <c r="K108" s="231"/>
      <c r="L108" s="235"/>
      <c r="M108" s="236"/>
      <c r="N108" s="237"/>
      <c r="O108" s="237"/>
      <c r="P108" s="237"/>
      <c r="Q108" s="237"/>
      <c r="R108" s="237"/>
      <c r="S108" s="237"/>
      <c r="T108" s="23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9" t="s">
        <v>140</v>
      </c>
      <c r="AU108" s="239" t="s">
        <v>83</v>
      </c>
      <c r="AV108" s="13" t="s">
        <v>81</v>
      </c>
      <c r="AW108" s="13" t="s">
        <v>33</v>
      </c>
      <c r="AX108" s="13" t="s">
        <v>73</v>
      </c>
      <c r="AY108" s="239" t="s">
        <v>109</v>
      </c>
    </row>
    <row r="109" s="14" customFormat="1">
      <c r="A109" s="14"/>
      <c r="B109" s="240"/>
      <c r="C109" s="241"/>
      <c r="D109" s="218" t="s">
        <v>140</v>
      </c>
      <c r="E109" s="242" t="s">
        <v>19</v>
      </c>
      <c r="F109" s="243" t="s">
        <v>149</v>
      </c>
      <c r="G109" s="241"/>
      <c r="H109" s="244">
        <v>80</v>
      </c>
      <c r="I109" s="245"/>
      <c r="J109" s="241"/>
      <c r="K109" s="241"/>
      <c r="L109" s="246"/>
      <c r="M109" s="247"/>
      <c r="N109" s="248"/>
      <c r="O109" s="248"/>
      <c r="P109" s="248"/>
      <c r="Q109" s="248"/>
      <c r="R109" s="248"/>
      <c r="S109" s="248"/>
      <c r="T109" s="249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0" t="s">
        <v>140</v>
      </c>
      <c r="AU109" s="250" t="s">
        <v>83</v>
      </c>
      <c r="AV109" s="14" t="s">
        <v>83</v>
      </c>
      <c r="AW109" s="14" t="s">
        <v>33</v>
      </c>
      <c r="AX109" s="14" t="s">
        <v>81</v>
      </c>
      <c r="AY109" s="250" t="s">
        <v>109</v>
      </c>
    </row>
    <row r="110" s="2" customFormat="1" ht="16.5" customHeight="1">
      <c r="A110" s="39"/>
      <c r="B110" s="40"/>
      <c r="C110" s="251" t="s">
        <v>169</v>
      </c>
      <c r="D110" s="251" t="s">
        <v>156</v>
      </c>
      <c r="E110" s="252" t="s">
        <v>170</v>
      </c>
      <c r="F110" s="253" t="s">
        <v>171</v>
      </c>
      <c r="G110" s="254" t="s">
        <v>172</v>
      </c>
      <c r="H110" s="255">
        <v>1.6000000000000001</v>
      </c>
      <c r="I110" s="256"/>
      <c r="J110" s="257">
        <f>ROUND(I110*H110,2)</f>
        <v>0</v>
      </c>
      <c r="K110" s="253" t="s">
        <v>135</v>
      </c>
      <c r="L110" s="258"/>
      <c r="M110" s="259" t="s">
        <v>19</v>
      </c>
      <c r="N110" s="260" t="s">
        <v>44</v>
      </c>
      <c r="O110" s="85"/>
      <c r="P110" s="214">
        <f>O110*H110</f>
        <v>0</v>
      </c>
      <c r="Q110" s="214">
        <v>0.001</v>
      </c>
      <c r="R110" s="214">
        <f>Q110*H110</f>
        <v>0.0016000000000000001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160</v>
      </c>
      <c r="AT110" s="216" t="s">
        <v>156</v>
      </c>
      <c r="AU110" s="216" t="s">
        <v>83</v>
      </c>
      <c r="AY110" s="18" t="s">
        <v>109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81</v>
      </c>
      <c r="BK110" s="217">
        <f>ROUND(I110*H110,2)</f>
        <v>0</v>
      </c>
      <c r="BL110" s="18" t="s">
        <v>136</v>
      </c>
      <c r="BM110" s="216" t="s">
        <v>173</v>
      </c>
    </row>
    <row r="111" s="2" customFormat="1">
      <c r="A111" s="39"/>
      <c r="B111" s="40"/>
      <c r="C111" s="41"/>
      <c r="D111" s="218" t="s">
        <v>118</v>
      </c>
      <c r="E111" s="41"/>
      <c r="F111" s="219" t="s">
        <v>171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118</v>
      </c>
      <c r="AU111" s="18" t="s">
        <v>83</v>
      </c>
    </row>
    <row r="112" s="14" customFormat="1">
      <c r="A112" s="14"/>
      <c r="B112" s="240"/>
      <c r="C112" s="241"/>
      <c r="D112" s="218" t="s">
        <v>140</v>
      </c>
      <c r="E112" s="241"/>
      <c r="F112" s="243" t="s">
        <v>174</v>
      </c>
      <c r="G112" s="241"/>
      <c r="H112" s="244">
        <v>1.6000000000000001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0" t="s">
        <v>140</v>
      </c>
      <c r="AU112" s="250" t="s">
        <v>83</v>
      </c>
      <c r="AV112" s="14" t="s">
        <v>83</v>
      </c>
      <c r="AW112" s="14" t="s">
        <v>4</v>
      </c>
      <c r="AX112" s="14" t="s">
        <v>81</v>
      </c>
      <c r="AY112" s="250" t="s">
        <v>109</v>
      </c>
    </row>
    <row r="113" s="2" customFormat="1" ht="24.15" customHeight="1">
      <c r="A113" s="39"/>
      <c r="B113" s="40"/>
      <c r="C113" s="205" t="s">
        <v>175</v>
      </c>
      <c r="D113" s="205" t="s">
        <v>112</v>
      </c>
      <c r="E113" s="206" t="s">
        <v>176</v>
      </c>
      <c r="F113" s="207" t="s">
        <v>177</v>
      </c>
      <c r="G113" s="208" t="s">
        <v>159</v>
      </c>
      <c r="H113" s="209">
        <v>0.071999999999999995</v>
      </c>
      <c r="I113" s="210"/>
      <c r="J113" s="211">
        <f>ROUND(I113*H113,2)</f>
        <v>0</v>
      </c>
      <c r="K113" s="207" t="s">
        <v>135</v>
      </c>
      <c r="L113" s="45"/>
      <c r="M113" s="212" t="s">
        <v>19</v>
      </c>
      <c r="N113" s="213" t="s">
        <v>44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136</v>
      </c>
      <c r="AT113" s="216" t="s">
        <v>112</v>
      </c>
      <c r="AU113" s="216" t="s">
        <v>83</v>
      </c>
      <c r="AY113" s="18" t="s">
        <v>109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81</v>
      </c>
      <c r="BK113" s="217">
        <f>ROUND(I113*H113,2)</f>
        <v>0</v>
      </c>
      <c r="BL113" s="18" t="s">
        <v>136</v>
      </c>
      <c r="BM113" s="216" t="s">
        <v>178</v>
      </c>
    </row>
    <row r="114" s="2" customFormat="1">
      <c r="A114" s="39"/>
      <c r="B114" s="40"/>
      <c r="C114" s="41"/>
      <c r="D114" s="218" t="s">
        <v>118</v>
      </c>
      <c r="E114" s="41"/>
      <c r="F114" s="219" t="s">
        <v>179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118</v>
      </c>
      <c r="AU114" s="18" t="s">
        <v>83</v>
      </c>
    </row>
    <row r="115" s="2" customFormat="1">
      <c r="A115" s="39"/>
      <c r="B115" s="40"/>
      <c r="C115" s="41"/>
      <c r="D115" s="223" t="s">
        <v>119</v>
      </c>
      <c r="E115" s="41"/>
      <c r="F115" s="224" t="s">
        <v>180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119</v>
      </c>
      <c r="AU115" s="18" t="s">
        <v>83</v>
      </c>
    </row>
    <row r="116" s="13" customFormat="1">
      <c r="A116" s="13"/>
      <c r="B116" s="230"/>
      <c r="C116" s="231"/>
      <c r="D116" s="218" t="s">
        <v>140</v>
      </c>
      <c r="E116" s="232" t="s">
        <v>19</v>
      </c>
      <c r="F116" s="233" t="s">
        <v>181</v>
      </c>
      <c r="G116" s="231"/>
      <c r="H116" s="232" t="s">
        <v>19</v>
      </c>
      <c r="I116" s="234"/>
      <c r="J116" s="231"/>
      <c r="K116" s="231"/>
      <c r="L116" s="235"/>
      <c r="M116" s="236"/>
      <c r="N116" s="237"/>
      <c r="O116" s="237"/>
      <c r="P116" s="237"/>
      <c r="Q116" s="237"/>
      <c r="R116" s="237"/>
      <c r="S116" s="237"/>
      <c r="T116" s="23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9" t="s">
        <v>140</v>
      </c>
      <c r="AU116" s="239" t="s">
        <v>83</v>
      </c>
      <c r="AV116" s="13" t="s">
        <v>81</v>
      </c>
      <c r="AW116" s="13" t="s">
        <v>33</v>
      </c>
      <c r="AX116" s="13" t="s">
        <v>73</v>
      </c>
      <c r="AY116" s="239" t="s">
        <v>109</v>
      </c>
    </row>
    <row r="117" s="14" customFormat="1">
      <c r="A117" s="14"/>
      <c r="B117" s="240"/>
      <c r="C117" s="241"/>
      <c r="D117" s="218" t="s">
        <v>140</v>
      </c>
      <c r="E117" s="242" t="s">
        <v>19</v>
      </c>
      <c r="F117" s="243" t="s">
        <v>182</v>
      </c>
      <c r="G117" s="241"/>
      <c r="H117" s="244">
        <v>0.071999999999999995</v>
      </c>
      <c r="I117" s="245"/>
      <c r="J117" s="241"/>
      <c r="K117" s="241"/>
      <c r="L117" s="246"/>
      <c r="M117" s="247"/>
      <c r="N117" s="248"/>
      <c r="O117" s="248"/>
      <c r="P117" s="248"/>
      <c r="Q117" s="248"/>
      <c r="R117" s="248"/>
      <c r="S117" s="248"/>
      <c r="T117" s="24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0" t="s">
        <v>140</v>
      </c>
      <c r="AU117" s="250" t="s">
        <v>83</v>
      </c>
      <c r="AV117" s="14" t="s">
        <v>83</v>
      </c>
      <c r="AW117" s="14" t="s">
        <v>33</v>
      </c>
      <c r="AX117" s="14" t="s">
        <v>81</v>
      </c>
      <c r="AY117" s="250" t="s">
        <v>109</v>
      </c>
    </row>
    <row r="118" s="2" customFormat="1" ht="16.5" customHeight="1">
      <c r="A118" s="39"/>
      <c r="B118" s="40"/>
      <c r="C118" s="251" t="s">
        <v>160</v>
      </c>
      <c r="D118" s="251" t="s">
        <v>156</v>
      </c>
      <c r="E118" s="252" t="s">
        <v>183</v>
      </c>
      <c r="F118" s="253" t="s">
        <v>184</v>
      </c>
      <c r="G118" s="254" t="s">
        <v>172</v>
      </c>
      <c r="H118" s="255">
        <v>72</v>
      </c>
      <c r="I118" s="256"/>
      <c r="J118" s="257">
        <f>ROUND(I118*H118,2)</f>
        <v>0</v>
      </c>
      <c r="K118" s="253" t="s">
        <v>135</v>
      </c>
      <c r="L118" s="258"/>
      <c r="M118" s="259" t="s">
        <v>19</v>
      </c>
      <c r="N118" s="260" t="s">
        <v>44</v>
      </c>
      <c r="O118" s="85"/>
      <c r="P118" s="214">
        <f>O118*H118</f>
        <v>0</v>
      </c>
      <c r="Q118" s="214">
        <v>0.001</v>
      </c>
      <c r="R118" s="214">
        <f>Q118*H118</f>
        <v>0.072000000000000008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160</v>
      </c>
      <c r="AT118" s="216" t="s">
        <v>156</v>
      </c>
      <c r="AU118" s="216" t="s">
        <v>83</v>
      </c>
      <c r="AY118" s="18" t="s">
        <v>109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136</v>
      </c>
      <c r="BM118" s="216" t="s">
        <v>185</v>
      </c>
    </row>
    <row r="119" s="2" customFormat="1">
      <c r="A119" s="39"/>
      <c r="B119" s="40"/>
      <c r="C119" s="41"/>
      <c r="D119" s="218" t="s">
        <v>118</v>
      </c>
      <c r="E119" s="41"/>
      <c r="F119" s="219" t="s">
        <v>184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118</v>
      </c>
      <c r="AU119" s="18" t="s">
        <v>83</v>
      </c>
    </row>
    <row r="120" s="14" customFormat="1">
      <c r="A120" s="14"/>
      <c r="B120" s="240"/>
      <c r="C120" s="241"/>
      <c r="D120" s="218" t="s">
        <v>140</v>
      </c>
      <c r="E120" s="241"/>
      <c r="F120" s="243" t="s">
        <v>186</v>
      </c>
      <c r="G120" s="241"/>
      <c r="H120" s="244">
        <v>72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0" t="s">
        <v>140</v>
      </c>
      <c r="AU120" s="250" t="s">
        <v>83</v>
      </c>
      <c r="AV120" s="14" t="s">
        <v>83</v>
      </c>
      <c r="AW120" s="14" t="s">
        <v>4</v>
      </c>
      <c r="AX120" s="14" t="s">
        <v>81</v>
      </c>
      <c r="AY120" s="250" t="s">
        <v>109</v>
      </c>
    </row>
    <row r="121" s="2" customFormat="1" ht="21.75" customHeight="1">
      <c r="A121" s="39"/>
      <c r="B121" s="40"/>
      <c r="C121" s="205" t="s">
        <v>187</v>
      </c>
      <c r="D121" s="205" t="s">
        <v>112</v>
      </c>
      <c r="E121" s="206" t="s">
        <v>188</v>
      </c>
      <c r="F121" s="207" t="s">
        <v>189</v>
      </c>
      <c r="G121" s="208" t="s">
        <v>145</v>
      </c>
      <c r="H121" s="209">
        <v>80</v>
      </c>
      <c r="I121" s="210"/>
      <c r="J121" s="211">
        <f>ROUND(I121*H121,2)</f>
        <v>0</v>
      </c>
      <c r="K121" s="207" t="s">
        <v>135</v>
      </c>
      <c r="L121" s="45"/>
      <c r="M121" s="212" t="s">
        <v>19</v>
      </c>
      <c r="N121" s="213" t="s">
        <v>44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136</v>
      </c>
      <c r="AT121" s="216" t="s">
        <v>112</v>
      </c>
      <c r="AU121" s="216" t="s">
        <v>83</v>
      </c>
      <c r="AY121" s="18" t="s">
        <v>109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81</v>
      </c>
      <c r="BK121" s="217">
        <f>ROUND(I121*H121,2)</f>
        <v>0</v>
      </c>
      <c r="BL121" s="18" t="s">
        <v>136</v>
      </c>
      <c r="BM121" s="216" t="s">
        <v>190</v>
      </c>
    </row>
    <row r="122" s="2" customFormat="1">
      <c r="A122" s="39"/>
      <c r="B122" s="40"/>
      <c r="C122" s="41"/>
      <c r="D122" s="218" t="s">
        <v>118</v>
      </c>
      <c r="E122" s="41"/>
      <c r="F122" s="219" t="s">
        <v>191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118</v>
      </c>
      <c r="AU122" s="18" t="s">
        <v>83</v>
      </c>
    </row>
    <row r="123" s="2" customFormat="1">
      <c r="A123" s="39"/>
      <c r="B123" s="40"/>
      <c r="C123" s="41"/>
      <c r="D123" s="223" t="s">
        <v>119</v>
      </c>
      <c r="E123" s="41"/>
      <c r="F123" s="224" t="s">
        <v>192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119</v>
      </c>
      <c r="AU123" s="18" t="s">
        <v>83</v>
      </c>
    </row>
    <row r="124" s="13" customFormat="1">
      <c r="A124" s="13"/>
      <c r="B124" s="230"/>
      <c r="C124" s="231"/>
      <c r="D124" s="218" t="s">
        <v>140</v>
      </c>
      <c r="E124" s="232" t="s">
        <v>19</v>
      </c>
      <c r="F124" s="233" t="s">
        <v>168</v>
      </c>
      <c r="G124" s="231"/>
      <c r="H124" s="232" t="s">
        <v>19</v>
      </c>
      <c r="I124" s="234"/>
      <c r="J124" s="231"/>
      <c r="K124" s="231"/>
      <c r="L124" s="235"/>
      <c r="M124" s="236"/>
      <c r="N124" s="237"/>
      <c r="O124" s="237"/>
      <c r="P124" s="237"/>
      <c r="Q124" s="237"/>
      <c r="R124" s="237"/>
      <c r="S124" s="237"/>
      <c r="T124" s="23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9" t="s">
        <v>140</v>
      </c>
      <c r="AU124" s="239" t="s">
        <v>83</v>
      </c>
      <c r="AV124" s="13" t="s">
        <v>81</v>
      </c>
      <c r="AW124" s="13" t="s">
        <v>33</v>
      </c>
      <c r="AX124" s="13" t="s">
        <v>73</v>
      </c>
      <c r="AY124" s="239" t="s">
        <v>109</v>
      </c>
    </row>
    <row r="125" s="14" customFormat="1">
      <c r="A125" s="14"/>
      <c r="B125" s="240"/>
      <c r="C125" s="241"/>
      <c r="D125" s="218" t="s">
        <v>140</v>
      </c>
      <c r="E125" s="242" t="s">
        <v>19</v>
      </c>
      <c r="F125" s="243" t="s">
        <v>149</v>
      </c>
      <c r="G125" s="241"/>
      <c r="H125" s="244">
        <v>80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0" t="s">
        <v>140</v>
      </c>
      <c r="AU125" s="250" t="s">
        <v>83</v>
      </c>
      <c r="AV125" s="14" t="s">
        <v>83</v>
      </c>
      <c r="AW125" s="14" t="s">
        <v>33</v>
      </c>
      <c r="AX125" s="14" t="s">
        <v>81</v>
      </c>
      <c r="AY125" s="250" t="s">
        <v>109</v>
      </c>
    </row>
    <row r="126" s="2" customFormat="1" ht="16.5" customHeight="1">
      <c r="A126" s="39"/>
      <c r="B126" s="40"/>
      <c r="C126" s="205" t="s">
        <v>193</v>
      </c>
      <c r="D126" s="205" t="s">
        <v>112</v>
      </c>
      <c r="E126" s="206" t="s">
        <v>194</v>
      </c>
      <c r="F126" s="207" t="s">
        <v>195</v>
      </c>
      <c r="G126" s="208" t="s">
        <v>145</v>
      </c>
      <c r="H126" s="209">
        <v>80</v>
      </c>
      <c r="I126" s="210"/>
      <c r="J126" s="211">
        <f>ROUND(I126*H126,2)</f>
        <v>0</v>
      </c>
      <c r="K126" s="207" t="s">
        <v>135</v>
      </c>
      <c r="L126" s="45"/>
      <c r="M126" s="212" t="s">
        <v>19</v>
      </c>
      <c r="N126" s="213" t="s">
        <v>44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136</v>
      </c>
      <c r="AT126" s="216" t="s">
        <v>112</v>
      </c>
      <c r="AU126" s="216" t="s">
        <v>83</v>
      </c>
      <c r="AY126" s="18" t="s">
        <v>109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81</v>
      </c>
      <c r="BK126" s="217">
        <f>ROUND(I126*H126,2)</f>
        <v>0</v>
      </c>
      <c r="BL126" s="18" t="s">
        <v>136</v>
      </c>
      <c r="BM126" s="216" t="s">
        <v>196</v>
      </c>
    </row>
    <row r="127" s="2" customFormat="1">
      <c r="A127" s="39"/>
      <c r="B127" s="40"/>
      <c r="C127" s="41"/>
      <c r="D127" s="218" t="s">
        <v>118</v>
      </c>
      <c r="E127" s="41"/>
      <c r="F127" s="219" t="s">
        <v>197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118</v>
      </c>
      <c r="AU127" s="18" t="s">
        <v>83</v>
      </c>
    </row>
    <row r="128" s="2" customFormat="1">
      <c r="A128" s="39"/>
      <c r="B128" s="40"/>
      <c r="C128" s="41"/>
      <c r="D128" s="223" t="s">
        <v>119</v>
      </c>
      <c r="E128" s="41"/>
      <c r="F128" s="224" t="s">
        <v>198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119</v>
      </c>
      <c r="AU128" s="18" t="s">
        <v>83</v>
      </c>
    </row>
    <row r="129" s="13" customFormat="1">
      <c r="A129" s="13"/>
      <c r="B129" s="230"/>
      <c r="C129" s="231"/>
      <c r="D129" s="218" t="s">
        <v>140</v>
      </c>
      <c r="E129" s="232" t="s">
        <v>19</v>
      </c>
      <c r="F129" s="233" t="s">
        <v>168</v>
      </c>
      <c r="G129" s="231"/>
      <c r="H129" s="232" t="s">
        <v>19</v>
      </c>
      <c r="I129" s="234"/>
      <c r="J129" s="231"/>
      <c r="K129" s="231"/>
      <c r="L129" s="235"/>
      <c r="M129" s="236"/>
      <c r="N129" s="237"/>
      <c r="O129" s="237"/>
      <c r="P129" s="237"/>
      <c r="Q129" s="237"/>
      <c r="R129" s="237"/>
      <c r="S129" s="237"/>
      <c r="T129" s="23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9" t="s">
        <v>140</v>
      </c>
      <c r="AU129" s="239" t="s">
        <v>83</v>
      </c>
      <c r="AV129" s="13" t="s">
        <v>81</v>
      </c>
      <c r="AW129" s="13" t="s">
        <v>33</v>
      </c>
      <c r="AX129" s="13" t="s">
        <v>73</v>
      </c>
      <c r="AY129" s="239" t="s">
        <v>109</v>
      </c>
    </row>
    <row r="130" s="14" customFormat="1">
      <c r="A130" s="14"/>
      <c r="B130" s="240"/>
      <c r="C130" s="241"/>
      <c r="D130" s="218" t="s">
        <v>140</v>
      </c>
      <c r="E130" s="242" t="s">
        <v>19</v>
      </c>
      <c r="F130" s="243" t="s">
        <v>149</v>
      </c>
      <c r="G130" s="241"/>
      <c r="H130" s="244">
        <v>80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0" t="s">
        <v>140</v>
      </c>
      <c r="AU130" s="250" t="s">
        <v>83</v>
      </c>
      <c r="AV130" s="14" t="s">
        <v>83</v>
      </c>
      <c r="AW130" s="14" t="s">
        <v>33</v>
      </c>
      <c r="AX130" s="14" t="s">
        <v>81</v>
      </c>
      <c r="AY130" s="250" t="s">
        <v>109</v>
      </c>
    </row>
    <row r="131" s="2" customFormat="1" ht="21.75" customHeight="1">
      <c r="A131" s="39"/>
      <c r="B131" s="40"/>
      <c r="C131" s="205" t="s">
        <v>199</v>
      </c>
      <c r="D131" s="205" t="s">
        <v>112</v>
      </c>
      <c r="E131" s="206" t="s">
        <v>200</v>
      </c>
      <c r="F131" s="207" t="s">
        <v>201</v>
      </c>
      <c r="G131" s="208" t="s">
        <v>134</v>
      </c>
      <c r="H131" s="209">
        <v>0.95999999999999996</v>
      </c>
      <c r="I131" s="210"/>
      <c r="J131" s="211">
        <f>ROUND(I131*H131,2)</f>
        <v>0</v>
      </c>
      <c r="K131" s="207" t="s">
        <v>135</v>
      </c>
      <c r="L131" s="45"/>
      <c r="M131" s="212" t="s">
        <v>19</v>
      </c>
      <c r="N131" s="213" t="s">
        <v>44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136</v>
      </c>
      <c r="AT131" s="216" t="s">
        <v>112</v>
      </c>
      <c r="AU131" s="216" t="s">
        <v>83</v>
      </c>
      <c r="AY131" s="18" t="s">
        <v>109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81</v>
      </c>
      <c r="BK131" s="217">
        <f>ROUND(I131*H131,2)</f>
        <v>0</v>
      </c>
      <c r="BL131" s="18" t="s">
        <v>136</v>
      </c>
      <c r="BM131" s="216" t="s">
        <v>202</v>
      </c>
    </row>
    <row r="132" s="2" customFormat="1">
      <c r="A132" s="39"/>
      <c r="B132" s="40"/>
      <c r="C132" s="41"/>
      <c r="D132" s="218" t="s">
        <v>118</v>
      </c>
      <c r="E132" s="41"/>
      <c r="F132" s="219" t="s">
        <v>203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118</v>
      </c>
      <c r="AU132" s="18" t="s">
        <v>83</v>
      </c>
    </row>
    <row r="133" s="2" customFormat="1">
      <c r="A133" s="39"/>
      <c r="B133" s="40"/>
      <c r="C133" s="41"/>
      <c r="D133" s="223" t="s">
        <v>119</v>
      </c>
      <c r="E133" s="41"/>
      <c r="F133" s="224" t="s">
        <v>204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119</v>
      </c>
      <c r="AU133" s="18" t="s">
        <v>83</v>
      </c>
    </row>
    <row r="134" s="13" customFormat="1">
      <c r="A134" s="13"/>
      <c r="B134" s="230"/>
      <c r="C134" s="231"/>
      <c r="D134" s="218" t="s">
        <v>140</v>
      </c>
      <c r="E134" s="232" t="s">
        <v>19</v>
      </c>
      <c r="F134" s="233" t="s">
        <v>168</v>
      </c>
      <c r="G134" s="231"/>
      <c r="H134" s="232" t="s">
        <v>19</v>
      </c>
      <c r="I134" s="234"/>
      <c r="J134" s="231"/>
      <c r="K134" s="231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140</v>
      </c>
      <c r="AU134" s="239" t="s">
        <v>83</v>
      </c>
      <c r="AV134" s="13" t="s">
        <v>81</v>
      </c>
      <c r="AW134" s="13" t="s">
        <v>33</v>
      </c>
      <c r="AX134" s="13" t="s">
        <v>73</v>
      </c>
      <c r="AY134" s="239" t="s">
        <v>109</v>
      </c>
    </row>
    <row r="135" s="13" customFormat="1">
      <c r="A135" s="13"/>
      <c r="B135" s="230"/>
      <c r="C135" s="231"/>
      <c r="D135" s="218" t="s">
        <v>140</v>
      </c>
      <c r="E135" s="232" t="s">
        <v>19</v>
      </c>
      <c r="F135" s="233" t="s">
        <v>205</v>
      </c>
      <c r="G135" s="231"/>
      <c r="H135" s="232" t="s">
        <v>19</v>
      </c>
      <c r="I135" s="234"/>
      <c r="J135" s="231"/>
      <c r="K135" s="231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140</v>
      </c>
      <c r="AU135" s="239" t="s">
        <v>83</v>
      </c>
      <c r="AV135" s="13" t="s">
        <v>81</v>
      </c>
      <c r="AW135" s="13" t="s">
        <v>33</v>
      </c>
      <c r="AX135" s="13" t="s">
        <v>73</v>
      </c>
      <c r="AY135" s="239" t="s">
        <v>109</v>
      </c>
    </row>
    <row r="136" s="14" customFormat="1">
      <c r="A136" s="14"/>
      <c r="B136" s="240"/>
      <c r="C136" s="241"/>
      <c r="D136" s="218" t="s">
        <v>140</v>
      </c>
      <c r="E136" s="242" t="s">
        <v>19</v>
      </c>
      <c r="F136" s="243" t="s">
        <v>206</v>
      </c>
      <c r="G136" s="241"/>
      <c r="H136" s="244">
        <v>0.95999999999999996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0" t="s">
        <v>140</v>
      </c>
      <c r="AU136" s="250" t="s">
        <v>83</v>
      </c>
      <c r="AV136" s="14" t="s">
        <v>83</v>
      </c>
      <c r="AW136" s="14" t="s">
        <v>33</v>
      </c>
      <c r="AX136" s="14" t="s">
        <v>81</v>
      </c>
      <c r="AY136" s="250" t="s">
        <v>109</v>
      </c>
    </row>
    <row r="137" s="2" customFormat="1" ht="24.15" customHeight="1">
      <c r="A137" s="39"/>
      <c r="B137" s="40"/>
      <c r="C137" s="205" t="s">
        <v>8</v>
      </c>
      <c r="D137" s="205" t="s">
        <v>112</v>
      </c>
      <c r="E137" s="206" t="s">
        <v>207</v>
      </c>
      <c r="F137" s="207" t="s">
        <v>208</v>
      </c>
      <c r="G137" s="208" t="s">
        <v>134</v>
      </c>
      <c r="H137" s="209">
        <v>4.7999999999999998</v>
      </c>
      <c r="I137" s="210"/>
      <c r="J137" s="211">
        <f>ROUND(I137*H137,2)</f>
        <v>0</v>
      </c>
      <c r="K137" s="207" t="s">
        <v>135</v>
      </c>
      <c r="L137" s="45"/>
      <c r="M137" s="212" t="s">
        <v>19</v>
      </c>
      <c r="N137" s="213" t="s">
        <v>44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136</v>
      </c>
      <c r="AT137" s="216" t="s">
        <v>112</v>
      </c>
      <c r="AU137" s="216" t="s">
        <v>83</v>
      </c>
      <c r="AY137" s="18" t="s">
        <v>109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81</v>
      </c>
      <c r="BK137" s="217">
        <f>ROUND(I137*H137,2)</f>
        <v>0</v>
      </c>
      <c r="BL137" s="18" t="s">
        <v>136</v>
      </c>
      <c r="BM137" s="216" t="s">
        <v>209</v>
      </c>
    </row>
    <row r="138" s="2" customFormat="1">
      <c r="A138" s="39"/>
      <c r="B138" s="40"/>
      <c r="C138" s="41"/>
      <c r="D138" s="218" t="s">
        <v>118</v>
      </c>
      <c r="E138" s="41"/>
      <c r="F138" s="219" t="s">
        <v>210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118</v>
      </c>
      <c r="AU138" s="18" t="s">
        <v>83</v>
      </c>
    </row>
    <row r="139" s="2" customFormat="1">
      <c r="A139" s="39"/>
      <c r="B139" s="40"/>
      <c r="C139" s="41"/>
      <c r="D139" s="223" t="s">
        <v>119</v>
      </c>
      <c r="E139" s="41"/>
      <c r="F139" s="224" t="s">
        <v>211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119</v>
      </c>
      <c r="AU139" s="18" t="s">
        <v>83</v>
      </c>
    </row>
    <row r="140" s="13" customFormat="1">
      <c r="A140" s="13"/>
      <c r="B140" s="230"/>
      <c r="C140" s="231"/>
      <c r="D140" s="218" t="s">
        <v>140</v>
      </c>
      <c r="E140" s="232" t="s">
        <v>19</v>
      </c>
      <c r="F140" s="233" t="s">
        <v>168</v>
      </c>
      <c r="G140" s="231"/>
      <c r="H140" s="232" t="s">
        <v>19</v>
      </c>
      <c r="I140" s="234"/>
      <c r="J140" s="231"/>
      <c r="K140" s="231"/>
      <c r="L140" s="235"/>
      <c r="M140" s="236"/>
      <c r="N140" s="237"/>
      <c r="O140" s="237"/>
      <c r="P140" s="237"/>
      <c r="Q140" s="237"/>
      <c r="R140" s="237"/>
      <c r="S140" s="237"/>
      <c r="T140" s="23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9" t="s">
        <v>140</v>
      </c>
      <c r="AU140" s="239" t="s">
        <v>83</v>
      </c>
      <c r="AV140" s="13" t="s">
        <v>81</v>
      </c>
      <c r="AW140" s="13" t="s">
        <v>33</v>
      </c>
      <c r="AX140" s="13" t="s">
        <v>73</v>
      </c>
      <c r="AY140" s="239" t="s">
        <v>109</v>
      </c>
    </row>
    <row r="141" s="13" customFormat="1">
      <c r="A141" s="13"/>
      <c r="B141" s="230"/>
      <c r="C141" s="231"/>
      <c r="D141" s="218" t="s">
        <v>140</v>
      </c>
      <c r="E141" s="232" t="s">
        <v>19</v>
      </c>
      <c r="F141" s="233" t="s">
        <v>205</v>
      </c>
      <c r="G141" s="231"/>
      <c r="H141" s="232" t="s">
        <v>19</v>
      </c>
      <c r="I141" s="234"/>
      <c r="J141" s="231"/>
      <c r="K141" s="231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140</v>
      </c>
      <c r="AU141" s="239" t="s">
        <v>83</v>
      </c>
      <c r="AV141" s="13" t="s">
        <v>81</v>
      </c>
      <c r="AW141" s="13" t="s">
        <v>33</v>
      </c>
      <c r="AX141" s="13" t="s">
        <v>73</v>
      </c>
      <c r="AY141" s="239" t="s">
        <v>109</v>
      </c>
    </row>
    <row r="142" s="14" customFormat="1">
      <c r="A142" s="14"/>
      <c r="B142" s="240"/>
      <c r="C142" s="241"/>
      <c r="D142" s="218" t="s">
        <v>140</v>
      </c>
      <c r="E142" s="242" t="s">
        <v>19</v>
      </c>
      <c r="F142" s="243" t="s">
        <v>206</v>
      </c>
      <c r="G142" s="241"/>
      <c r="H142" s="244">
        <v>0.95999999999999996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140</v>
      </c>
      <c r="AU142" s="250" t="s">
        <v>83</v>
      </c>
      <c r="AV142" s="14" t="s">
        <v>83</v>
      </c>
      <c r="AW142" s="14" t="s">
        <v>33</v>
      </c>
      <c r="AX142" s="14" t="s">
        <v>81</v>
      </c>
      <c r="AY142" s="250" t="s">
        <v>109</v>
      </c>
    </row>
    <row r="143" s="14" customFormat="1">
      <c r="A143" s="14"/>
      <c r="B143" s="240"/>
      <c r="C143" s="241"/>
      <c r="D143" s="218" t="s">
        <v>140</v>
      </c>
      <c r="E143" s="241"/>
      <c r="F143" s="243" t="s">
        <v>212</v>
      </c>
      <c r="G143" s="241"/>
      <c r="H143" s="244">
        <v>4.7999999999999998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0" t="s">
        <v>140</v>
      </c>
      <c r="AU143" s="250" t="s">
        <v>83</v>
      </c>
      <c r="AV143" s="14" t="s">
        <v>83</v>
      </c>
      <c r="AW143" s="14" t="s">
        <v>4</v>
      </c>
      <c r="AX143" s="14" t="s">
        <v>81</v>
      </c>
      <c r="AY143" s="250" t="s">
        <v>109</v>
      </c>
    </row>
    <row r="144" s="12" customFormat="1" ht="22.8" customHeight="1">
      <c r="A144" s="12"/>
      <c r="B144" s="189"/>
      <c r="C144" s="190"/>
      <c r="D144" s="191" t="s">
        <v>72</v>
      </c>
      <c r="E144" s="203" t="s">
        <v>150</v>
      </c>
      <c r="F144" s="203" t="s">
        <v>213</v>
      </c>
      <c r="G144" s="190"/>
      <c r="H144" s="190"/>
      <c r="I144" s="193"/>
      <c r="J144" s="204">
        <f>BK144</f>
        <v>0</v>
      </c>
      <c r="K144" s="190"/>
      <c r="L144" s="195"/>
      <c r="M144" s="196"/>
      <c r="N144" s="197"/>
      <c r="O144" s="197"/>
      <c r="P144" s="198">
        <f>SUM(P145:P154)</f>
        <v>0</v>
      </c>
      <c r="Q144" s="197"/>
      <c r="R144" s="198">
        <f>SUM(R145:R154)</f>
        <v>0.027519999999999999</v>
      </c>
      <c r="S144" s="197"/>
      <c r="T144" s="199">
        <f>SUM(T145:T154)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0" t="s">
        <v>81</v>
      </c>
      <c r="AT144" s="201" t="s">
        <v>72</v>
      </c>
      <c r="AU144" s="201" t="s">
        <v>81</v>
      </c>
      <c r="AY144" s="200" t="s">
        <v>109</v>
      </c>
      <c r="BK144" s="202">
        <f>SUM(BK145:BK154)</f>
        <v>0</v>
      </c>
    </row>
    <row r="145" s="2" customFormat="1" ht="24.15" customHeight="1">
      <c r="A145" s="39"/>
      <c r="B145" s="40"/>
      <c r="C145" s="205" t="s">
        <v>214</v>
      </c>
      <c r="D145" s="205" t="s">
        <v>112</v>
      </c>
      <c r="E145" s="206" t="s">
        <v>215</v>
      </c>
      <c r="F145" s="207" t="s">
        <v>216</v>
      </c>
      <c r="G145" s="208" t="s">
        <v>217</v>
      </c>
      <c r="H145" s="209">
        <v>2.5</v>
      </c>
      <c r="I145" s="210"/>
      <c r="J145" s="211">
        <f>ROUND(I145*H145,2)</f>
        <v>0</v>
      </c>
      <c r="K145" s="207" t="s">
        <v>135</v>
      </c>
      <c r="L145" s="45"/>
      <c r="M145" s="212" t="s">
        <v>19</v>
      </c>
      <c r="N145" s="213" t="s">
        <v>44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136</v>
      </c>
      <c r="AT145" s="216" t="s">
        <v>112</v>
      </c>
      <c r="AU145" s="216" t="s">
        <v>83</v>
      </c>
      <c r="AY145" s="18" t="s">
        <v>109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81</v>
      </c>
      <c r="BK145" s="217">
        <f>ROUND(I145*H145,2)</f>
        <v>0</v>
      </c>
      <c r="BL145" s="18" t="s">
        <v>136</v>
      </c>
      <c r="BM145" s="216" t="s">
        <v>218</v>
      </c>
    </row>
    <row r="146" s="2" customFormat="1">
      <c r="A146" s="39"/>
      <c r="B146" s="40"/>
      <c r="C146" s="41"/>
      <c r="D146" s="218" t="s">
        <v>118</v>
      </c>
      <c r="E146" s="41"/>
      <c r="F146" s="219" t="s">
        <v>219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118</v>
      </c>
      <c r="AU146" s="18" t="s">
        <v>83</v>
      </c>
    </row>
    <row r="147" s="2" customFormat="1">
      <c r="A147" s="39"/>
      <c r="B147" s="40"/>
      <c r="C147" s="41"/>
      <c r="D147" s="223" t="s">
        <v>119</v>
      </c>
      <c r="E147" s="41"/>
      <c r="F147" s="224" t="s">
        <v>220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119</v>
      </c>
      <c r="AU147" s="18" t="s">
        <v>83</v>
      </c>
    </row>
    <row r="148" s="13" customFormat="1">
      <c r="A148" s="13"/>
      <c r="B148" s="230"/>
      <c r="C148" s="231"/>
      <c r="D148" s="218" t="s">
        <v>140</v>
      </c>
      <c r="E148" s="232" t="s">
        <v>19</v>
      </c>
      <c r="F148" s="233" t="s">
        <v>221</v>
      </c>
      <c r="G148" s="231"/>
      <c r="H148" s="232" t="s">
        <v>19</v>
      </c>
      <c r="I148" s="234"/>
      <c r="J148" s="231"/>
      <c r="K148" s="231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140</v>
      </c>
      <c r="AU148" s="239" t="s">
        <v>83</v>
      </c>
      <c r="AV148" s="13" t="s">
        <v>81</v>
      </c>
      <c r="AW148" s="13" t="s">
        <v>33</v>
      </c>
      <c r="AX148" s="13" t="s">
        <v>73</v>
      </c>
      <c r="AY148" s="239" t="s">
        <v>109</v>
      </c>
    </row>
    <row r="149" s="13" customFormat="1">
      <c r="A149" s="13"/>
      <c r="B149" s="230"/>
      <c r="C149" s="231"/>
      <c r="D149" s="218" t="s">
        <v>140</v>
      </c>
      <c r="E149" s="232" t="s">
        <v>19</v>
      </c>
      <c r="F149" s="233" t="s">
        <v>222</v>
      </c>
      <c r="G149" s="231"/>
      <c r="H149" s="232" t="s">
        <v>19</v>
      </c>
      <c r="I149" s="234"/>
      <c r="J149" s="231"/>
      <c r="K149" s="231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140</v>
      </c>
      <c r="AU149" s="239" t="s">
        <v>83</v>
      </c>
      <c r="AV149" s="13" t="s">
        <v>81</v>
      </c>
      <c r="AW149" s="13" t="s">
        <v>33</v>
      </c>
      <c r="AX149" s="13" t="s">
        <v>73</v>
      </c>
      <c r="AY149" s="239" t="s">
        <v>109</v>
      </c>
    </row>
    <row r="150" s="14" customFormat="1">
      <c r="A150" s="14"/>
      <c r="B150" s="240"/>
      <c r="C150" s="241"/>
      <c r="D150" s="218" t="s">
        <v>140</v>
      </c>
      <c r="E150" s="242" t="s">
        <v>19</v>
      </c>
      <c r="F150" s="243" t="s">
        <v>223</v>
      </c>
      <c r="G150" s="241"/>
      <c r="H150" s="244">
        <v>2.5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140</v>
      </c>
      <c r="AU150" s="250" t="s">
        <v>83</v>
      </c>
      <c r="AV150" s="14" t="s">
        <v>83</v>
      </c>
      <c r="AW150" s="14" t="s">
        <v>33</v>
      </c>
      <c r="AX150" s="14" t="s">
        <v>81</v>
      </c>
      <c r="AY150" s="250" t="s">
        <v>109</v>
      </c>
    </row>
    <row r="151" s="2" customFormat="1" ht="24.15" customHeight="1">
      <c r="A151" s="39"/>
      <c r="B151" s="40"/>
      <c r="C151" s="251" t="s">
        <v>224</v>
      </c>
      <c r="D151" s="251" t="s">
        <v>156</v>
      </c>
      <c r="E151" s="252" t="s">
        <v>225</v>
      </c>
      <c r="F151" s="253" t="s">
        <v>226</v>
      </c>
      <c r="G151" s="254" t="s">
        <v>227</v>
      </c>
      <c r="H151" s="255">
        <v>1</v>
      </c>
      <c r="I151" s="256"/>
      <c r="J151" s="257">
        <f>ROUND(I151*H151,2)</f>
        <v>0</v>
      </c>
      <c r="K151" s="253" t="s">
        <v>135</v>
      </c>
      <c r="L151" s="258"/>
      <c r="M151" s="259" t="s">
        <v>19</v>
      </c>
      <c r="N151" s="260" t="s">
        <v>44</v>
      </c>
      <c r="O151" s="85"/>
      <c r="P151" s="214">
        <f>O151*H151</f>
        <v>0</v>
      </c>
      <c r="Q151" s="214">
        <v>0.02392</v>
      </c>
      <c r="R151" s="214">
        <f>Q151*H151</f>
        <v>0.02392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160</v>
      </c>
      <c r="AT151" s="216" t="s">
        <v>156</v>
      </c>
      <c r="AU151" s="216" t="s">
        <v>83</v>
      </c>
      <c r="AY151" s="18" t="s">
        <v>109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81</v>
      </c>
      <c r="BK151" s="217">
        <f>ROUND(I151*H151,2)</f>
        <v>0</v>
      </c>
      <c r="BL151" s="18" t="s">
        <v>136</v>
      </c>
      <c r="BM151" s="216" t="s">
        <v>228</v>
      </c>
    </row>
    <row r="152" s="2" customFormat="1">
      <c r="A152" s="39"/>
      <c r="B152" s="40"/>
      <c r="C152" s="41"/>
      <c r="D152" s="218" t="s">
        <v>118</v>
      </c>
      <c r="E152" s="41"/>
      <c r="F152" s="219" t="s">
        <v>226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118</v>
      </c>
      <c r="AU152" s="18" t="s">
        <v>83</v>
      </c>
    </row>
    <row r="153" s="2" customFormat="1" ht="16.5" customHeight="1">
      <c r="A153" s="39"/>
      <c r="B153" s="40"/>
      <c r="C153" s="251" t="s">
        <v>229</v>
      </c>
      <c r="D153" s="251" t="s">
        <v>156</v>
      </c>
      <c r="E153" s="252" t="s">
        <v>230</v>
      </c>
      <c r="F153" s="253" t="s">
        <v>231</v>
      </c>
      <c r="G153" s="254" t="s">
        <v>227</v>
      </c>
      <c r="H153" s="255">
        <v>6</v>
      </c>
      <c r="I153" s="256"/>
      <c r="J153" s="257">
        <f>ROUND(I153*H153,2)</f>
        <v>0</v>
      </c>
      <c r="K153" s="253" t="s">
        <v>135</v>
      </c>
      <c r="L153" s="258"/>
      <c r="M153" s="259" t="s">
        <v>19</v>
      </c>
      <c r="N153" s="260" t="s">
        <v>44</v>
      </c>
      <c r="O153" s="85"/>
      <c r="P153" s="214">
        <f>O153*H153</f>
        <v>0</v>
      </c>
      <c r="Q153" s="214">
        <v>0.00059999999999999995</v>
      </c>
      <c r="R153" s="214">
        <f>Q153*H153</f>
        <v>0.0035999999999999999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160</v>
      </c>
      <c r="AT153" s="216" t="s">
        <v>156</v>
      </c>
      <c r="AU153" s="216" t="s">
        <v>83</v>
      </c>
      <c r="AY153" s="18" t="s">
        <v>109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136</v>
      </c>
      <c r="BM153" s="216" t="s">
        <v>232</v>
      </c>
    </row>
    <row r="154" s="2" customFormat="1">
      <c r="A154" s="39"/>
      <c r="B154" s="40"/>
      <c r="C154" s="41"/>
      <c r="D154" s="218" t="s">
        <v>118</v>
      </c>
      <c r="E154" s="41"/>
      <c r="F154" s="219" t="s">
        <v>231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118</v>
      </c>
      <c r="AU154" s="18" t="s">
        <v>83</v>
      </c>
    </row>
    <row r="155" s="12" customFormat="1" ht="22.8" customHeight="1">
      <c r="A155" s="12"/>
      <c r="B155" s="189"/>
      <c r="C155" s="190"/>
      <c r="D155" s="191" t="s">
        <v>72</v>
      </c>
      <c r="E155" s="203" t="s">
        <v>233</v>
      </c>
      <c r="F155" s="203" t="s">
        <v>234</v>
      </c>
      <c r="G155" s="190"/>
      <c r="H155" s="190"/>
      <c r="I155" s="193"/>
      <c r="J155" s="204">
        <f>BK155</f>
        <v>0</v>
      </c>
      <c r="K155" s="190"/>
      <c r="L155" s="195"/>
      <c r="M155" s="196"/>
      <c r="N155" s="197"/>
      <c r="O155" s="197"/>
      <c r="P155" s="198">
        <f>SUM(P156:P161)</f>
        <v>0</v>
      </c>
      <c r="Q155" s="197"/>
      <c r="R155" s="198">
        <f>SUM(R156:R161)</f>
        <v>0</v>
      </c>
      <c r="S155" s="197"/>
      <c r="T155" s="199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81</v>
      </c>
      <c r="AT155" s="201" t="s">
        <v>72</v>
      </c>
      <c r="AU155" s="201" t="s">
        <v>81</v>
      </c>
      <c r="AY155" s="200" t="s">
        <v>109</v>
      </c>
      <c r="BK155" s="202">
        <f>SUM(BK156:BK161)</f>
        <v>0</v>
      </c>
    </row>
    <row r="156" s="2" customFormat="1" ht="24.15" customHeight="1">
      <c r="A156" s="39"/>
      <c r="B156" s="40"/>
      <c r="C156" s="205" t="s">
        <v>235</v>
      </c>
      <c r="D156" s="205" t="s">
        <v>112</v>
      </c>
      <c r="E156" s="206" t="s">
        <v>236</v>
      </c>
      <c r="F156" s="207" t="s">
        <v>237</v>
      </c>
      <c r="G156" s="208" t="s">
        <v>159</v>
      </c>
      <c r="H156" s="209">
        <v>15.701000000000001</v>
      </c>
      <c r="I156" s="210"/>
      <c r="J156" s="211">
        <f>ROUND(I156*H156,2)</f>
        <v>0</v>
      </c>
      <c r="K156" s="207" t="s">
        <v>135</v>
      </c>
      <c r="L156" s="45"/>
      <c r="M156" s="212" t="s">
        <v>19</v>
      </c>
      <c r="N156" s="213" t="s">
        <v>44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136</v>
      </c>
      <c r="AT156" s="216" t="s">
        <v>112</v>
      </c>
      <c r="AU156" s="216" t="s">
        <v>83</v>
      </c>
      <c r="AY156" s="18" t="s">
        <v>109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81</v>
      </c>
      <c r="BK156" s="217">
        <f>ROUND(I156*H156,2)</f>
        <v>0</v>
      </c>
      <c r="BL156" s="18" t="s">
        <v>136</v>
      </c>
      <c r="BM156" s="216" t="s">
        <v>238</v>
      </c>
    </row>
    <row r="157" s="2" customFormat="1">
      <c r="A157" s="39"/>
      <c r="B157" s="40"/>
      <c r="C157" s="41"/>
      <c r="D157" s="218" t="s">
        <v>118</v>
      </c>
      <c r="E157" s="41"/>
      <c r="F157" s="219" t="s">
        <v>239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118</v>
      </c>
      <c r="AU157" s="18" t="s">
        <v>83</v>
      </c>
    </row>
    <row r="158" s="2" customFormat="1">
      <c r="A158" s="39"/>
      <c r="B158" s="40"/>
      <c r="C158" s="41"/>
      <c r="D158" s="223" t="s">
        <v>119</v>
      </c>
      <c r="E158" s="41"/>
      <c r="F158" s="224" t="s">
        <v>240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119</v>
      </c>
      <c r="AU158" s="18" t="s">
        <v>83</v>
      </c>
    </row>
    <row r="159" s="2" customFormat="1" ht="24.15" customHeight="1">
      <c r="A159" s="39"/>
      <c r="B159" s="40"/>
      <c r="C159" s="205" t="s">
        <v>241</v>
      </c>
      <c r="D159" s="205" t="s">
        <v>112</v>
      </c>
      <c r="E159" s="206" t="s">
        <v>242</v>
      </c>
      <c r="F159" s="207" t="s">
        <v>243</v>
      </c>
      <c r="G159" s="208" t="s">
        <v>159</v>
      </c>
      <c r="H159" s="209">
        <v>15.701000000000001</v>
      </c>
      <c r="I159" s="210"/>
      <c r="J159" s="211">
        <f>ROUND(I159*H159,2)</f>
        <v>0</v>
      </c>
      <c r="K159" s="207" t="s">
        <v>135</v>
      </c>
      <c r="L159" s="45"/>
      <c r="M159" s="212" t="s">
        <v>19</v>
      </c>
      <c r="N159" s="213" t="s">
        <v>44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136</v>
      </c>
      <c r="AT159" s="216" t="s">
        <v>112</v>
      </c>
      <c r="AU159" s="216" t="s">
        <v>83</v>
      </c>
      <c r="AY159" s="18" t="s">
        <v>109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81</v>
      </c>
      <c r="BK159" s="217">
        <f>ROUND(I159*H159,2)</f>
        <v>0</v>
      </c>
      <c r="BL159" s="18" t="s">
        <v>136</v>
      </c>
      <c r="BM159" s="216" t="s">
        <v>244</v>
      </c>
    </row>
    <row r="160" s="2" customFormat="1">
      <c r="A160" s="39"/>
      <c r="B160" s="40"/>
      <c r="C160" s="41"/>
      <c r="D160" s="218" t="s">
        <v>118</v>
      </c>
      <c r="E160" s="41"/>
      <c r="F160" s="219" t="s">
        <v>245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118</v>
      </c>
      <c r="AU160" s="18" t="s">
        <v>83</v>
      </c>
    </row>
    <row r="161" s="2" customFormat="1">
      <c r="A161" s="39"/>
      <c r="B161" s="40"/>
      <c r="C161" s="41"/>
      <c r="D161" s="223" t="s">
        <v>119</v>
      </c>
      <c r="E161" s="41"/>
      <c r="F161" s="224" t="s">
        <v>246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119</v>
      </c>
      <c r="AU161" s="18" t="s">
        <v>83</v>
      </c>
    </row>
    <row r="162" s="12" customFormat="1" ht="25.92" customHeight="1">
      <c r="A162" s="12"/>
      <c r="B162" s="189"/>
      <c r="C162" s="190"/>
      <c r="D162" s="191" t="s">
        <v>72</v>
      </c>
      <c r="E162" s="192" t="s">
        <v>247</v>
      </c>
      <c r="F162" s="192" t="s">
        <v>248</v>
      </c>
      <c r="G162" s="190"/>
      <c r="H162" s="190"/>
      <c r="I162" s="193"/>
      <c r="J162" s="194">
        <f>BK162</f>
        <v>0</v>
      </c>
      <c r="K162" s="190"/>
      <c r="L162" s="195"/>
      <c r="M162" s="196"/>
      <c r="N162" s="197"/>
      <c r="O162" s="197"/>
      <c r="P162" s="198">
        <f>SUM(P163:P167)</f>
        <v>0</v>
      </c>
      <c r="Q162" s="197"/>
      <c r="R162" s="198">
        <f>SUM(R163:R167)</f>
        <v>0</v>
      </c>
      <c r="S162" s="197"/>
      <c r="T162" s="199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136</v>
      </c>
      <c r="AT162" s="201" t="s">
        <v>72</v>
      </c>
      <c r="AU162" s="201" t="s">
        <v>73</v>
      </c>
      <c r="AY162" s="200" t="s">
        <v>109</v>
      </c>
      <c r="BK162" s="202">
        <f>SUM(BK163:BK167)</f>
        <v>0</v>
      </c>
    </row>
    <row r="163" s="2" customFormat="1" ht="16.5" customHeight="1">
      <c r="A163" s="39"/>
      <c r="B163" s="40"/>
      <c r="C163" s="205" t="s">
        <v>249</v>
      </c>
      <c r="D163" s="205" t="s">
        <v>112</v>
      </c>
      <c r="E163" s="206" t="s">
        <v>250</v>
      </c>
      <c r="F163" s="207" t="s">
        <v>251</v>
      </c>
      <c r="G163" s="208" t="s">
        <v>252</v>
      </c>
      <c r="H163" s="209">
        <v>1</v>
      </c>
      <c r="I163" s="210"/>
      <c r="J163" s="211">
        <f>ROUND(I163*H163,2)</f>
        <v>0</v>
      </c>
      <c r="K163" s="207" t="s">
        <v>135</v>
      </c>
      <c r="L163" s="45"/>
      <c r="M163" s="212" t="s">
        <v>19</v>
      </c>
      <c r="N163" s="213" t="s">
        <v>44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253</v>
      </c>
      <c r="AT163" s="216" t="s">
        <v>112</v>
      </c>
      <c r="AU163" s="216" t="s">
        <v>81</v>
      </c>
      <c r="AY163" s="18" t="s">
        <v>109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253</v>
      </c>
      <c r="BM163" s="216" t="s">
        <v>254</v>
      </c>
    </row>
    <row r="164" s="2" customFormat="1">
      <c r="A164" s="39"/>
      <c r="B164" s="40"/>
      <c r="C164" s="41"/>
      <c r="D164" s="218" t="s">
        <v>118</v>
      </c>
      <c r="E164" s="41"/>
      <c r="F164" s="219" t="s">
        <v>255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118</v>
      </c>
      <c r="AU164" s="18" t="s">
        <v>81</v>
      </c>
    </row>
    <row r="165" s="2" customFormat="1">
      <c r="A165" s="39"/>
      <c r="B165" s="40"/>
      <c r="C165" s="41"/>
      <c r="D165" s="223" t="s">
        <v>119</v>
      </c>
      <c r="E165" s="41"/>
      <c r="F165" s="224" t="s">
        <v>256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119</v>
      </c>
      <c r="AU165" s="18" t="s">
        <v>81</v>
      </c>
    </row>
    <row r="166" s="13" customFormat="1">
      <c r="A166" s="13"/>
      <c r="B166" s="230"/>
      <c r="C166" s="231"/>
      <c r="D166" s="218" t="s">
        <v>140</v>
      </c>
      <c r="E166" s="232" t="s">
        <v>19</v>
      </c>
      <c r="F166" s="233" t="s">
        <v>257</v>
      </c>
      <c r="G166" s="231"/>
      <c r="H166" s="232" t="s">
        <v>19</v>
      </c>
      <c r="I166" s="234"/>
      <c r="J166" s="231"/>
      <c r="K166" s="231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140</v>
      </c>
      <c r="AU166" s="239" t="s">
        <v>81</v>
      </c>
      <c r="AV166" s="13" t="s">
        <v>81</v>
      </c>
      <c r="AW166" s="13" t="s">
        <v>33</v>
      </c>
      <c r="AX166" s="13" t="s">
        <v>73</v>
      </c>
      <c r="AY166" s="239" t="s">
        <v>109</v>
      </c>
    </row>
    <row r="167" s="14" customFormat="1">
      <c r="A167" s="14"/>
      <c r="B167" s="240"/>
      <c r="C167" s="241"/>
      <c r="D167" s="218" t="s">
        <v>140</v>
      </c>
      <c r="E167" s="242" t="s">
        <v>19</v>
      </c>
      <c r="F167" s="243" t="s">
        <v>81</v>
      </c>
      <c r="G167" s="241"/>
      <c r="H167" s="244">
        <v>1</v>
      </c>
      <c r="I167" s="245"/>
      <c r="J167" s="241"/>
      <c r="K167" s="241"/>
      <c r="L167" s="246"/>
      <c r="M167" s="261"/>
      <c r="N167" s="262"/>
      <c r="O167" s="262"/>
      <c r="P167" s="262"/>
      <c r="Q167" s="262"/>
      <c r="R167" s="262"/>
      <c r="S167" s="262"/>
      <c r="T167" s="26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140</v>
      </c>
      <c r="AU167" s="250" t="s">
        <v>81</v>
      </c>
      <c r="AV167" s="14" t="s">
        <v>83</v>
      </c>
      <c r="AW167" s="14" t="s">
        <v>33</v>
      </c>
      <c r="AX167" s="14" t="s">
        <v>81</v>
      </c>
      <c r="AY167" s="250" t="s">
        <v>109</v>
      </c>
    </row>
    <row r="168" s="2" customFormat="1" ht="6.96" customHeight="1">
      <c r="A168" s="39"/>
      <c r="B168" s="60"/>
      <c r="C168" s="61"/>
      <c r="D168" s="61"/>
      <c r="E168" s="61"/>
      <c r="F168" s="61"/>
      <c r="G168" s="61"/>
      <c r="H168" s="61"/>
      <c r="I168" s="61"/>
      <c r="J168" s="61"/>
      <c r="K168" s="61"/>
      <c r="L168" s="45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sheetProtection sheet="1" autoFilter="0" formatColumns="0" formatRows="0" objects="1" scenarios="1" spinCount="100000" saltValue="cjd00fZ/nrdHB8B0RGzObkomqrnY1FOnd9s26CwHvlvjx7h5dgS5Tw3RNpa0n4d+Ne5UtY505UppqV2pPCBDDQ==" hashValue="5Z3kz0scQUf402LR6aV/LMEVUZ60bC1hPfKogWu31BZQtv/h158hyc+sOg9Wreg1ws5DV0i1b6s8vex+7K37aA==" algorithmName="SHA-512" password="FC2B"/>
  <autoFilter ref="C83:K16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5_01/162751117"/>
    <hyperlink ref="F94" r:id="rId2" display="https://podminky.urs.cz/item/CS_URS_2025_01/181151113"/>
    <hyperlink ref="F99" r:id="rId3" display="https://podminky.urs.cz/item/CS_URS_2025_01/181311103"/>
    <hyperlink ref="F107" r:id="rId4" display="https://podminky.urs.cz/item/CS_URS_2025_01/181411131"/>
    <hyperlink ref="F115" r:id="rId5" display="https://podminky.urs.cz/item/CS_URS_2025_01/185802113"/>
    <hyperlink ref="F123" r:id="rId6" display="https://podminky.urs.cz/item/CS_URS_2025_01/185803111"/>
    <hyperlink ref="F128" r:id="rId7" display="https://podminky.urs.cz/item/CS_URS_2025_01/185803211"/>
    <hyperlink ref="F133" r:id="rId8" display="https://podminky.urs.cz/item/CS_URS_2025_01/185851121"/>
    <hyperlink ref="F139" r:id="rId9" display="https://podminky.urs.cz/item/CS_URS_2025_01/185851129"/>
    <hyperlink ref="F147" r:id="rId10" display="https://podminky.urs.cz/item/CS_URS_2025_01/348171146"/>
    <hyperlink ref="F158" r:id="rId11" display="https://podminky.urs.cz/item/CS_URS_2025_01/998232110"/>
    <hyperlink ref="F161" r:id="rId12" display="https://podminky.urs.cz/item/CS_URS_2025_01/998232121"/>
    <hyperlink ref="F165" r:id="rId13" display="https://podminky.urs.cz/item/CS_URS_2025_01/HZS21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5" customFormat="1" ht="45" customHeight="1">
      <c r="B3" s="268"/>
      <c r="C3" s="269" t="s">
        <v>258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259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260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261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262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263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264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265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266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267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268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80</v>
      </c>
      <c r="F18" s="275" t="s">
        <v>269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270</v>
      </c>
      <c r="F19" s="275" t="s">
        <v>271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272</v>
      </c>
      <c r="F20" s="275" t="s">
        <v>273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274</v>
      </c>
      <c r="F21" s="275" t="s">
        <v>275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276</v>
      </c>
      <c r="F22" s="275" t="s">
        <v>277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278</v>
      </c>
      <c r="F23" s="275" t="s">
        <v>279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280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281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282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283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284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285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286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287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288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96</v>
      </c>
      <c r="F36" s="275"/>
      <c r="G36" s="275" t="s">
        <v>289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290</v>
      </c>
      <c r="F37" s="275"/>
      <c r="G37" s="275" t="s">
        <v>291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54</v>
      </c>
      <c r="F38" s="275"/>
      <c r="G38" s="275" t="s">
        <v>292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55</v>
      </c>
      <c r="F39" s="275"/>
      <c r="G39" s="275" t="s">
        <v>293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97</v>
      </c>
      <c r="F40" s="275"/>
      <c r="G40" s="275" t="s">
        <v>294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98</v>
      </c>
      <c r="F41" s="275"/>
      <c r="G41" s="275" t="s">
        <v>295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296</v>
      </c>
      <c r="F42" s="275"/>
      <c r="G42" s="275" t="s">
        <v>297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298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299</v>
      </c>
      <c r="F44" s="275"/>
      <c r="G44" s="275" t="s">
        <v>300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100</v>
      </c>
      <c r="F45" s="275"/>
      <c r="G45" s="275" t="s">
        <v>301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302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303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304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305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306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307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308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309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310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311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312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313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314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315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316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317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318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319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320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321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322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323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324</v>
      </c>
      <c r="D76" s="293"/>
      <c r="E76" s="293"/>
      <c r="F76" s="293" t="s">
        <v>325</v>
      </c>
      <c r="G76" s="294"/>
      <c r="H76" s="293" t="s">
        <v>55</v>
      </c>
      <c r="I76" s="293" t="s">
        <v>58</v>
      </c>
      <c r="J76" s="293" t="s">
        <v>326</v>
      </c>
      <c r="K76" s="292"/>
    </row>
    <row r="77" s="1" customFormat="1" ht="17.25" customHeight="1">
      <c r="B77" s="290"/>
      <c r="C77" s="295" t="s">
        <v>327</v>
      </c>
      <c r="D77" s="295"/>
      <c r="E77" s="295"/>
      <c r="F77" s="296" t="s">
        <v>328</v>
      </c>
      <c r="G77" s="297"/>
      <c r="H77" s="295"/>
      <c r="I77" s="295"/>
      <c r="J77" s="295" t="s">
        <v>329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54</v>
      </c>
      <c r="D79" s="300"/>
      <c r="E79" s="300"/>
      <c r="F79" s="301" t="s">
        <v>330</v>
      </c>
      <c r="G79" s="302"/>
      <c r="H79" s="278" t="s">
        <v>331</v>
      </c>
      <c r="I79" s="278" t="s">
        <v>332</v>
      </c>
      <c r="J79" s="278">
        <v>20</v>
      </c>
      <c r="K79" s="292"/>
    </row>
    <row r="80" s="1" customFormat="1" ht="15" customHeight="1">
      <c r="B80" s="290"/>
      <c r="C80" s="278" t="s">
        <v>333</v>
      </c>
      <c r="D80" s="278"/>
      <c r="E80" s="278"/>
      <c r="F80" s="301" t="s">
        <v>330</v>
      </c>
      <c r="G80" s="302"/>
      <c r="H80" s="278" t="s">
        <v>334</v>
      </c>
      <c r="I80" s="278" t="s">
        <v>332</v>
      </c>
      <c r="J80" s="278">
        <v>120</v>
      </c>
      <c r="K80" s="292"/>
    </row>
    <row r="81" s="1" customFormat="1" ht="15" customHeight="1">
      <c r="B81" s="303"/>
      <c r="C81" s="278" t="s">
        <v>335</v>
      </c>
      <c r="D81" s="278"/>
      <c r="E81" s="278"/>
      <c r="F81" s="301" t="s">
        <v>336</v>
      </c>
      <c r="G81" s="302"/>
      <c r="H81" s="278" t="s">
        <v>337</v>
      </c>
      <c r="I81" s="278" t="s">
        <v>332</v>
      </c>
      <c r="J81" s="278">
        <v>50</v>
      </c>
      <c r="K81" s="292"/>
    </row>
    <row r="82" s="1" customFormat="1" ht="15" customHeight="1">
      <c r="B82" s="303"/>
      <c r="C82" s="278" t="s">
        <v>338</v>
      </c>
      <c r="D82" s="278"/>
      <c r="E82" s="278"/>
      <c r="F82" s="301" t="s">
        <v>330</v>
      </c>
      <c r="G82" s="302"/>
      <c r="H82" s="278" t="s">
        <v>339</v>
      </c>
      <c r="I82" s="278" t="s">
        <v>340</v>
      </c>
      <c r="J82" s="278"/>
      <c r="K82" s="292"/>
    </row>
    <row r="83" s="1" customFormat="1" ht="15" customHeight="1">
      <c r="B83" s="303"/>
      <c r="C83" s="304" t="s">
        <v>341</v>
      </c>
      <c r="D83" s="304"/>
      <c r="E83" s="304"/>
      <c r="F83" s="305" t="s">
        <v>336</v>
      </c>
      <c r="G83" s="304"/>
      <c r="H83" s="304" t="s">
        <v>342</v>
      </c>
      <c r="I83" s="304" t="s">
        <v>332</v>
      </c>
      <c r="J83" s="304">
        <v>15</v>
      </c>
      <c r="K83" s="292"/>
    </row>
    <row r="84" s="1" customFormat="1" ht="15" customHeight="1">
      <c r="B84" s="303"/>
      <c r="C84" s="304" t="s">
        <v>343</v>
      </c>
      <c r="D84" s="304"/>
      <c r="E84" s="304"/>
      <c r="F84" s="305" t="s">
        <v>336</v>
      </c>
      <c r="G84" s="304"/>
      <c r="H84" s="304" t="s">
        <v>344</v>
      </c>
      <c r="I84" s="304" t="s">
        <v>332</v>
      </c>
      <c r="J84" s="304">
        <v>15</v>
      </c>
      <c r="K84" s="292"/>
    </row>
    <row r="85" s="1" customFormat="1" ht="15" customHeight="1">
      <c r="B85" s="303"/>
      <c r="C85" s="304" t="s">
        <v>345</v>
      </c>
      <c r="D85" s="304"/>
      <c r="E85" s="304"/>
      <c r="F85" s="305" t="s">
        <v>336</v>
      </c>
      <c r="G85" s="304"/>
      <c r="H85" s="304" t="s">
        <v>346</v>
      </c>
      <c r="I85" s="304" t="s">
        <v>332</v>
      </c>
      <c r="J85" s="304">
        <v>20</v>
      </c>
      <c r="K85" s="292"/>
    </row>
    <row r="86" s="1" customFormat="1" ht="15" customHeight="1">
      <c r="B86" s="303"/>
      <c r="C86" s="304" t="s">
        <v>347</v>
      </c>
      <c r="D86" s="304"/>
      <c r="E86" s="304"/>
      <c r="F86" s="305" t="s">
        <v>336</v>
      </c>
      <c r="G86" s="304"/>
      <c r="H86" s="304" t="s">
        <v>348</v>
      </c>
      <c r="I86" s="304" t="s">
        <v>332</v>
      </c>
      <c r="J86" s="304">
        <v>20</v>
      </c>
      <c r="K86" s="292"/>
    </row>
    <row r="87" s="1" customFormat="1" ht="15" customHeight="1">
      <c r="B87" s="303"/>
      <c r="C87" s="278" t="s">
        <v>349</v>
      </c>
      <c r="D87" s="278"/>
      <c r="E87" s="278"/>
      <c r="F87" s="301" t="s">
        <v>336</v>
      </c>
      <c r="G87" s="302"/>
      <c r="H87" s="278" t="s">
        <v>350</v>
      </c>
      <c r="I87" s="278" t="s">
        <v>332</v>
      </c>
      <c r="J87" s="278">
        <v>50</v>
      </c>
      <c r="K87" s="292"/>
    </row>
    <row r="88" s="1" customFormat="1" ht="15" customHeight="1">
      <c r="B88" s="303"/>
      <c r="C88" s="278" t="s">
        <v>351</v>
      </c>
      <c r="D88" s="278"/>
      <c r="E88" s="278"/>
      <c r="F88" s="301" t="s">
        <v>336</v>
      </c>
      <c r="G88" s="302"/>
      <c r="H88" s="278" t="s">
        <v>352</v>
      </c>
      <c r="I88" s="278" t="s">
        <v>332</v>
      </c>
      <c r="J88" s="278">
        <v>20</v>
      </c>
      <c r="K88" s="292"/>
    </row>
    <row r="89" s="1" customFormat="1" ht="15" customHeight="1">
      <c r="B89" s="303"/>
      <c r="C89" s="278" t="s">
        <v>353</v>
      </c>
      <c r="D89" s="278"/>
      <c r="E89" s="278"/>
      <c r="F89" s="301" t="s">
        <v>336</v>
      </c>
      <c r="G89" s="302"/>
      <c r="H89" s="278" t="s">
        <v>354</v>
      </c>
      <c r="I89" s="278" t="s">
        <v>332</v>
      </c>
      <c r="J89" s="278">
        <v>20</v>
      </c>
      <c r="K89" s="292"/>
    </row>
    <row r="90" s="1" customFormat="1" ht="15" customHeight="1">
      <c r="B90" s="303"/>
      <c r="C90" s="278" t="s">
        <v>355</v>
      </c>
      <c r="D90" s="278"/>
      <c r="E90" s="278"/>
      <c r="F90" s="301" t="s">
        <v>336</v>
      </c>
      <c r="G90" s="302"/>
      <c r="H90" s="278" t="s">
        <v>356</v>
      </c>
      <c r="I90" s="278" t="s">
        <v>332</v>
      </c>
      <c r="J90" s="278">
        <v>50</v>
      </c>
      <c r="K90" s="292"/>
    </row>
    <row r="91" s="1" customFormat="1" ht="15" customHeight="1">
      <c r="B91" s="303"/>
      <c r="C91" s="278" t="s">
        <v>357</v>
      </c>
      <c r="D91" s="278"/>
      <c r="E91" s="278"/>
      <c r="F91" s="301" t="s">
        <v>336</v>
      </c>
      <c r="G91" s="302"/>
      <c r="H91" s="278" t="s">
        <v>357</v>
      </c>
      <c r="I91" s="278" t="s">
        <v>332</v>
      </c>
      <c r="J91" s="278">
        <v>50</v>
      </c>
      <c r="K91" s="292"/>
    </row>
    <row r="92" s="1" customFormat="1" ht="15" customHeight="1">
      <c r="B92" s="303"/>
      <c r="C92" s="278" t="s">
        <v>358</v>
      </c>
      <c r="D92" s="278"/>
      <c r="E92" s="278"/>
      <c r="F92" s="301" t="s">
        <v>336</v>
      </c>
      <c r="G92" s="302"/>
      <c r="H92" s="278" t="s">
        <v>359</v>
      </c>
      <c r="I92" s="278" t="s">
        <v>332</v>
      </c>
      <c r="J92" s="278">
        <v>255</v>
      </c>
      <c r="K92" s="292"/>
    </row>
    <row r="93" s="1" customFormat="1" ht="15" customHeight="1">
      <c r="B93" s="303"/>
      <c r="C93" s="278" t="s">
        <v>360</v>
      </c>
      <c r="D93" s="278"/>
      <c r="E93" s="278"/>
      <c r="F93" s="301" t="s">
        <v>330</v>
      </c>
      <c r="G93" s="302"/>
      <c r="H93" s="278" t="s">
        <v>361</v>
      </c>
      <c r="I93" s="278" t="s">
        <v>362</v>
      </c>
      <c r="J93" s="278"/>
      <c r="K93" s="292"/>
    </row>
    <row r="94" s="1" customFormat="1" ht="15" customHeight="1">
      <c r="B94" s="303"/>
      <c r="C94" s="278" t="s">
        <v>363</v>
      </c>
      <c r="D94" s="278"/>
      <c r="E94" s="278"/>
      <c r="F94" s="301" t="s">
        <v>330</v>
      </c>
      <c r="G94" s="302"/>
      <c r="H94" s="278" t="s">
        <v>364</v>
      </c>
      <c r="I94" s="278" t="s">
        <v>365</v>
      </c>
      <c r="J94" s="278"/>
      <c r="K94" s="292"/>
    </row>
    <row r="95" s="1" customFormat="1" ht="15" customHeight="1">
      <c r="B95" s="303"/>
      <c r="C95" s="278" t="s">
        <v>366</v>
      </c>
      <c r="D95" s="278"/>
      <c r="E95" s="278"/>
      <c r="F95" s="301" t="s">
        <v>330</v>
      </c>
      <c r="G95" s="302"/>
      <c r="H95" s="278" t="s">
        <v>366</v>
      </c>
      <c r="I95" s="278" t="s">
        <v>365</v>
      </c>
      <c r="J95" s="278"/>
      <c r="K95" s="292"/>
    </row>
    <row r="96" s="1" customFormat="1" ht="15" customHeight="1">
      <c r="B96" s="303"/>
      <c r="C96" s="278" t="s">
        <v>39</v>
      </c>
      <c r="D96" s="278"/>
      <c r="E96" s="278"/>
      <c r="F96" s="301" t="s">
        <v>330</v>
      </c>
      <c r="G96" s="302"/>
      <c r="H96" s="278" t="s">
        <v>367</v>
      </c>
      <c r="I96" s="278" t="s">
        <v>365</v>
      </c>
      <c r="J96" s="278"/>
      <c r="K96" s="292"/>
    </row>
    <row r="97" s="1" customFormat="1" ht="15" customHeight="1">
      <c r="B97" s="303"/>
      <c r="C97" s="278" t="s">
        <v>49</v>
      </c>
      <c r="D97" s="278"/>
      <c r="E97" s="278"/>
      <c r="F97" s="301" t="s">
        <v>330</v>
      </c>
      <c r="G97" s="302"/>
      <c r="H97" s="278" t="s">
        <v>368</v>
      </c>
      <c r="I97" s="278" t="s">
        <v>365</v>
      </c>
      <c r="J97" s="278"/>
      <c r="K97" s="292"/>
    </row>
    <row r="98" s="1" customFormat="1" ht="15" customHeight="1">
      <c r="B98" s="306"/>
      <c r="C98" s="307"/>
      <c r="D98" s="307"/>
      <c r="E98" s="307"/>
      <c r="F98" s="307"/>
      <c r="G98" s="307"/>
      <c r="H98" s="307"/>
      <c r="I98" s="307"/>
      <c r="J98" s="307"/>
      <c r="K98" s="308"/>
    </row>
    <row r="99" s="1" customFormat="1" ht="18.7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09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369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324</v>
      </c>
      <c r="D103" s="293"/>
      <c r="E103" s="293"/>
      <c r="F103" s="293" t="s">
        <v>325</v>
      </c>
      <c r="G103" s="294"/>
      <c r="H103" s="293" t="s">
        <v>55</v>
      </c>
      <c r="I103" s="293" t="s">
        <v>58</v>
      </c>
      <c r="J103" s="293" t="s">
        <v>326</v>
      </c>
      <c r="K103" s="292"/>
    </row>
    <row r="104" s="1" customFormat="1" ht="17.25" customHeight="1">
      <c r="B104" s="290"/>
      <c r="C104" s="295" t="s">
        <v>327</v>
      </c>
      <c r="D104" s="295"/>
      <c r="E104" s="295"/>
      <c r="F104" s="296" t="s">
        <v>328</v>
      </c>
      <c r="G104" s="297"/>
      <c r="H104" s="295"/>
      <c r="I104" s="295"/>
      <c r="J104" s="295" t="s">
        <v>329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11"/>
      <c r="H105" s="293"/>
      <c r="I105" s="293"/>
      <c r="J105" s="293"/>
      <c r="K105" s="292"/>
    </row>
    <row r="106" s="1" customFormat="1" ht="15" customHeight="1">
      <c r="B106" s="290"/>
      <c r="C106" s="278" t="s">
        <v>54</v>
      </c>
      <c r="D106" s="300"/>
      <c r="E106" s="300"/>
      <c r="F106" s="301" t="s">
        <v>330</v>
      </c>
      <c r="G106" s="278"/>
      <c r="H106" s="278" t="s">
        <v>370</v>
      </c>
      <c r="I106" s="278" t="s">
        <v>332</v>
      </c>
      <c r="J106" s="278">
        <v>20</v>
      </c>
      <c r="K106" s="292"/>
    </row>
    <row r="107" s="1" customFormat="1" ht="15" customHeight="1">
      <c r="B107" s="290"/>
      <c r="C107" s="278" t="s">
        <v>333</v>
      </c>
      <c r="D107" s="278"/>
      <c r="E107" s="278"/>
      <c r="F107" s="301" t="s">
        <v>330</v>
      </c>
      <c r="G107" s="278"/>
      <c r="H107" s="278" t="s">
        <v>370</v>
      </c>
      <c r="I107" s="278" t="s">
        <v>332</v>
      </c>
      <c r="J107" s="278">
        <v>120</v>
      </c>
      <c r="K107" s="292"/>
    </row>
    <row r="108" s="1" customFormat="1" ht="15" customHeight="1">
      <c r="B108" s="303"/>
      <c r="C108" s="278" t="s">
        <v>335</v>
      </c>
      <c r="D108" s="278"/>
      <c r="E108" s="278"/>
      <c r="F108" s="301" t="s">
        <v>336</v>
      </c>
      <c r="G108" s="278"/>
      <c r="H108" s="278" t="s">
        <v>370</v>
      </c>
      <c r="I108" s="278" t="s">
        <v>332</v>
      </c>
      <c r="J108" s="278">
        <v>50</v>
      </c>
      <c r="K108" s="292"/>
    </row>
    <row r="109" s="1" customFormat="1" ht="15" customHeight="1">
      <c r="B109" s="303"/>
      <c r="C109" s="278" t="s">
        <v>338</v>
      </c>
      <c r="D109" s="278"/>
      <c r="E109" s="278"/>
      <c r="F109" s="301" t="s">
        <v>330</v>
      </c>
      <c r="G109" s="278"/>
      <c r="H109" s="278" t="s">
        <v>370</v>
      </c>
      <c r="I109" s="278" t="s">
        <v>340</v>
      </c>
      <c r="J109" s="278"/>
      <c r="K109" s="292"/>
    </row>
    <row r="110" s="1" customFormat="1" ht="15" customHeight="1">
      <c r="B110" s="303"/>
      <c r="C110" s="278" t="s">
        <v>349</v>
      </c>
      <c r="D110" s="278"/>
      <c r="E110" s="278"/>
      <c r="F110" s="301" t="s">
        <v>336</v>
      </c>
      <c r="G110" s="278"/>
      <c r="H110" s="278" t="s">
        <v>370</v>
      </c>
      <c r="I110" s="278" t="s">
        <v>332</v>
      </c>
      <c r="J110" s="278">
        <v>50</v>
      </c>
      <c r="K110" s="292"/>
    </row>
    <row r="111" s="1" customFormat="1" ht="15" customHeight="1">
      <c r="B111" s="303"/>
      <c r="C111" s="278" t="s">
        <v>357</v>
      </c>
      <c r="D111" s="278"/>
      <c r="E111" s="278"/>
      <c r="F111" s="301" t="s">
        <v>336</v>
      </c>
      <c r="G111" s="278"/>
      <c r="H111" s="278" t="s">
        <v>370</v>
      </c>
      <c r="I111" s="278" t="s">
        <v>332</v>
      </c>
      <c r="J111" s="278">
        <v>50</v>
      </c>
      <c r="K111" s="292"/>
    </row>
    <row r="112" s="1" customFormat="1" ht="15" customHeight="1">
      <c r="B112" s="303"/>
      <c r="C112" s="278" t="s">
        <v>355</v>
      </c>
      <c r="D112" s="278"/>
      <c r="E112" s="278"/>
      <c r="F112" s="301" t="s">
        <v>336</v>
      </c>
      <c r="G112" s="278"/>
      <c r="H112" s="278" t="s">
        <v>370</v>
      </c>
      <c r="I112" s="278" t="s">
        <v>332</v>
      </c>
      <c r="J112" s="278">
        <v>50</v>
      </c>
      <c r="K112" s="292"/>
    </row>
    <row r="113" s="1" customFormat="1" ht="15" customHeight="1">
      <c r="B113" s="303"/>
      <c r="C113" s="278" t="s">
        <v>54</v>
      </c>
      <c r="D113" s="278"/>
      <c r="E113" s="278"/>
      <c r="F113" s="301" t="s">
        <v>330</v>
      </c>
      <c r="G113" s="278"/>
      <c r="H113" s="278" t="s">
        <v>371</v>
      </c>
      <c r="I113" s="278" t="s">
        <v>332</v>
      </c>
      <c r="J113" s="278">
        <v>20</v>
      </c>
      <c r="K113" s="292"/>
    </row>
    <row r="114" s="1" customFormat="1" ht="15" customHeight="1">
      <c r="B114" s="303"/>
      <c r="C114" s="278" t="s">
        <v>372</v>
      </c>
      <c r="D114" s="278"/>
      <c r="E114" s="278"/>
      <c r="F114" s="301" t="s">
        <v>330</v>
      </c>
      <c r="G114" s="278"/>
      <c r="H114" s="278" t="s">
        <v>373</v>
      </c>
      <c r="I114" s="278" t="s">
        <v>332</v>
      </c>
      <c r="J114" s="278">
        <v>120</v>
      </c>
      <c r="K114" s="292"/>
    </row>
    <row r="115" s="1" customFormat="1" ht="15" customHeight="1">
      <c r="B115" s="303"/>
      <c r="C115" s="278" t="s">
        <v>39</v>
      </c>
      <c r="D115" s="278"/>
      <c r="E115" s="278"/>
      <c r="F115" s="301" t="s">
        <v>330</v>
      </c>
      <c r="G115" s="278"/>
      <c r="H115" s="278" t="s">
        <v>374</v>
      </c>
      <c r="I115" s="278" t="s">
        <v>365</v>
      </c>
      <c r="J115" s="278"/>
      <c r="K115" s="292"/>
    </row>
    <row r="116" s="1" customFormat="1" ht="15" customHeight="1">
      <c r="B116" s="303"/>
      <c r="C116" s="278" t="s">
        <v>49</v>
      </c>
      <c r="D116" s="278"/>
      <c r="E116" s="278"/>
      <c r="F116" s="301" t="s">
        <v>330</v>
      </c>
      <c r="G116" s="278"/>
      <c r="H116" s="278" t="s">
        <v>375</v>
      </c>
      <c r="I116" s="278" t="s">
        <v>365</v>
      </c>
      <c r="J116" s="278"/>
      <c r="K116" s="292"/>
    </row>
    <row r="117" s="1" customFormat="1" ht="15" customHeight="1">
      <c r="B117" s="303"/>
      <c r="C117" s="278" t="s">
        <v>58</v>
      </c>
      <c r="D117" s="278"/>
      <c r="E117" s="278"/>
      <c r="F117" s="301" t="s">
        <v>330</v>
      </c>
      <c r="G117" s="278"/>
      <c r="H117" s="278" t="s">
        <v>376</v>
      </c>
      <c r="I117" s="278" t="s">
        <v>377</v>
      </c>
      <c r="J117" s="278"/>
      <c r="K117" s="292"/>
    </row>
    <row r="118" s="1" customFormat="1" ht="15" customHeight="1">
      <c r="B118" s="306"/>
      <c r="C118" s="312"/>
      <c r="D118" s="312"/>
      <c r="E118" s="312"/>
      <c r="F118" s="312"/>
      <c r="G118" s="312"/>
      <c r="H118" s="312"/>
      <c r="I118" s="312"/>
      <c r="J118" s="312"/>
      <c r="K118" s="308"/>
    </row>
    <row r="119" s="1" customFormat="1" ht="18.75" customHeight="1">
      <c r="B119" s="313"/>
      <c r="C119" s="314"/>
      <c r="D119" s="314"/>
      <c r="E119" s="314"/>
      <c r="F119" s="315"/>
      <c r="G119" s="314"/>
      <c r="H119" s="314"/>
      <c r="I119" s="314"/>
      <c r="J119" s="314"/>
      <c r="K119" s="313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s="1" customFormat="1" ht="45" customHeight="1">
      <c r="B122" s="319"/>
      <c r="C122" s="269" t="s">
        <v>378</v>
      </c>
      <c r="D122" s="269"/>
      <c r="E122" s="269"/>
      <c r="F122" s="269"/>
      <c r="G122" s="269"/>
      <c r="H122" s="269"/>
      <c r="I122" s="269"/>
      <c r="J122" s="269"/>
      <c r="K122" s="320"/>
    </row>
    <row r="123" s="1" customFormat="1" ht="17.25" customHeight="1">
      <c r="B123" s="321"/>
      <c r="C123" s="293" t="s">
        <v>324</v>
      </c>
      <c r="D123" s="293"/>
      <c r="E123" s="293"/>
      <c r="F123" s="293" t="s">
        <v>325</v>
      </c>
      <c r="G123" s="294"/>
      <c r="H123" s="293" t="s">
        <v>55</v>
      </c>
      <c r="I123" s="293" t="s">
        <v>58</v>
      </c>
      <c r="J123" s="293" t="s">
        <v>326</v>
      </c>
      <c r="K123" s="322"/>
    </row>
    <row r="124" s="1" customFormat="1" ht="17.25" customHeight="1">
      <c r="B124" s="321"/>
      <c r="C124" s="295" t="s">
        <v>327</v>
      </c>
      <c r="D124" s="295"/>
      <c r="E124" s="295"/>
      <c r="F124" s="296" t="s">
        <v>328</v>
      </c>
      <c r="G124" s="297"/>
      <c r="H124" s="295"/>
      <c r="I124" s="295"/>
      <c r="J124" s="295" t="s">
        <v>329</v>
      </c>
      <c r="K124" s="322"/>
    </row>
    <row r="125" s="1" customFormat="1" ht="5.25" customHeight="1">
      <c r="B125" s="323"/>
      <c r="C125" s="298"/>
      <c r="D125" s="298"/>
      <c r="E125" s="298"/>
      <c r="F125" s="298"/>
      <c r="G125" s="324"/>
      <c r="H125" s="298"/>
      <c r="I125" s="298"/>
      <c r="J125" s="298"/>
      <c r="K125" s="325"/>
    </row>
    <row r="126" s="1" customFormat="1" ht="15" customHeight="1">
      <c r="B126" s="323"/>
      <c r="C126" s="278" t="s">
        <v>333</v>
      </c>
      <c r="D126" s="300"/>
      <c r="E126" s="300"/>
      <c r="F126" s="301" t="s">
        <v>330</v>
      </c>
      <c r="G126" s="278"/>
      <c r="H126" s="278" t="s">
        <v>370</v>
      </c>
      <c r="I126" s="278" t="s">
        <v>332</v>
      </c>
      <c r="J126" s="278">
        <v>120</v>
      </c>
      <c r="K126" s="326"/>
    </row>
    <row r="127" s="1" customFormat="1" ht="15" customHeight="1">
      <c r="B127" s="323"/>
      <c r="C127" s="278" t="s">
        <v>379</v>
      </c>
      <c r="D127" s="278"/>
      <c r="E127" s="278"/>
      <c r="F127" s="301" t="s">
        <v>330</v>
      </c>
      <c r="G127" s="278"/>
      <c r="H127" s="278" t="s">
        <v>380</v>
      </c>
      <c r="I127" s="278" t="s">
        <v>332</v>
      </c>
      <c r="J127" s="278" t="s">
        <v>381</v>
      </c>
      <c r="K127" s="326"/>
    </row>
    <row r="128" s="1" customFormat="1" ht="15" customHeight="1">
      <c r="B128" s="323"/>
      <c r="C128" s="278" t="s">
        <v>278</v>
      </c>
      <c r="D128" s="278"/>
      <c r="E128" s="278"/>
      <c r="F128" s="301" t="s">
        <v>330</v>
      </c>
      <c r="G128" s="278"/>
      <c r="H128" s="278" t="s">
        <v>382</v>
      </c>
      <c r="I128" s="278" t="s">
        <v>332</v>
      </c>
      <c r="J128" s="278" t="s">
        <v>381</v>
      </c>
      <c r="K128" s="326"/>
    </row>
    <row r="129" s="1" customFormat="1" ht="15" customHeight="1">
      <c r="B129" s="323"/>
      <c r="C129" s="278" t="s">
        <v>341</v>
      </c>
      <c r="D129" s="278"/>
      <c r="E129" s="278"/>
      <c r="F129" s="301" t="s">
        <v>336</v>
      </c>
      <c r="G129" s="278"/>
      <c r="H129" s="278" t="s">
        <v>342</v>
      </c>
      <c r="I129" s="278" t="s">
        <v>332</v>
      </c>
      <c r="J129" s="278">
        <v>15</v>
      </c>
      <c r="K129" s="326"/>
    </row>
    <row r="130" s="1" customFormat="1" ht="15" customHeight="1">
      <c r="B130" s="323"/>
      <c r="C130" s="304" t="s">
        <v>343</v>
      </c>
      <c r="D130" s="304"/>
      <c r="E130" s="304"/>
      <c r="F130" s="305" t="s">
        <v>336</v>
      </c>
      <c r="G130" s="304"/>
      <c r="H130" s="304" t="s">
        <v>344</v>
      </c>
      <c r="I130" s="304" t="s">
        <v>332</v>
      </c>
      <c r="J130" s="304">
        <v>15</v>
      </c>
      <c r="K130" s="326"/>
    </row>
    <row r="131" s="1" customFormat="1" ht="15" customHeight="1">
      <c r="B131" s="323"/>
      <c r="C131" s="304" t="s">
        <v>345</v>
      </c>
      <c r="D131" s="304"/>
      <c r="E131" s="304"/>
      <c r="F131" s="305" t="s">
        <v>336</v>
      </c>
      <c r="G131" s="304"/>
      <c r="H131" s="304" t="s">
        <v>346</v>
      </c>
      <c r="I131" s="304" t="s">
        <v>332</v>
      </c>
      <c r="J131" s="304">
        <v>20</v>
      </c>
      <c r="K131" s="326"/>
    </row>
    <row r="132" s="1" customFormat="1" ht="15" customHeight="1">
      <c r="B132" s="323"/>
      <c r="C132" s="304" t="s">
        <v>347</v>
      </c>
      <c r="D132" s="304"/>
      <c r="E132" s="304"/>
      <c r="F132" s="305" t="s">
        <v>336</v>
      </c>
      <c r="G132" s="304"/>
      <c r="H132" s="304" t="s">
        <v>348</v>
      </c>
      <c r="I132" s="304" t="s">
        <v>332</v>
      </c>
      <c r="J132" s="304">
        <v>20</v>
      </c>
      <c r="K132" s="326"/>
    </row>
    <row r="133" s="1" customFormat="1" ht="15" customHeight="1">
      <c r="B133" s="323"/>
      <c r="C133" s="278" t="s">
        <v>335</v>
      </c>
      <c r="D133" s="278"/>
      <c r="E133" s="278"/>
      <c r="F133" s="301" t="s">
        <v>336</v>
      </c>
      <c r="G133" s="278"/>
      <c r="H133" s="278" t="s">
        <v>370</v>
      </c>
      <c r="I133" s="278" t="s">
        <v>332</v>
      </c>
      <c r="J133" s="278">
        <v>50</v>
      </c>
      <c r="K133" s="326"/>
    </row>
    <row r="134" s="1" customFormat="1" ht="15" customHeight="1">
      <c r="B134" s="323"/>
      <c r="C134" s="278" t="s">
        <v>349</v>
      </c>
      <c r="D134" s="278"/>
      <c r="E134" s="278"/>
      <c r="F134" s="301" t="s">
        <v>336</v>
      </c>
      <c r="G134" s="278"/>
      <c r="H134" s="278" t="s">
        <v>370</v>
      </c>
      <c r="I134" s="278" t="s">
        <v>332</v>
      </c>
      <c r="J134" s="278">
        <v>50</v>
      </c>
      <c r="K134" s="326"/>
    </row>
    <row r="135" s="1" customFormat="1" ht="15" customHeight="1">
      <c r="B135" s="323"/>
      <c r="C135" s="278" t="s">
        <v>355</v>
      </c>
      <c r="D135" s="278"/>
      <c r="E135" s="278"/>
      <c r="F135" s="301" t="s">
        <v>336</v>
      </c>
      <c r="G135" s="278"/>
      <c r="H135" s="278" t="s">
        <v>370</v>
      </c>
      <c r="I135" s="278" t="s">
        <v>332</v>
      </c>
      <c r="J135" s="278">
        <v>50</v>
      </c>
      <c r="K135" s="326"/>
    </row>
    <row r="136" s="1" customFormat="1" ht="15" customHeight="1">
      <c r="B136" s="323"/>
      <c r="C136" s="278" t="s">
        <v>357</v>
      </c>
      <c r="D136" s="278"/>
      <c r="E136" s="278"/>
      <c r="F136" s="301" t="s">
        <v>336</v>
      </c>
      <c r="G136" s="278"/>
      <c r="H136" s="278" t="s">
        <v>370</v>
      </c>
      <c r="I136" s="278" t="s">
        <v>332</v>
      </c>
      <c r="J136" s="278">
        <v>50</v>
      </c>
      <c r="K136" s="326"/>
    </row>
    <row r="137" s="1" customFormat="1" ht="15" customHeight="1">
      <c r="B137" s="323"/>
      <c r="C137" s="278" t="s">
        <v>358</v>
      </c>
      <c r="D137" s="278"/>
      <c r="E137" s="278"/>
      <c r="F137" s="301" t="s">
        <v>336</v>
      </c>
      <c r="G137" s="278"/>
      <c r="H137" s="278" t="s">
        <v>383</v>
      </c>
      <c r="I137" s="278" t="s">
        <v>332</v>
      </c>
      <c r="J137" s="278">
        <v>255</v>
      </c>
      <c r="K137" s="326"/>
    </row>
    <row r="138" s="1" customFormat="1" ht="15" customHeight="1">
      <c r="B138" s="323"/>
      <c r="C138" s="278" t="s">
        <v>360</v>
      </c>
      <c r="D138" s="278"/>
      <c r="E138" s="278"/>
      <c r="F138" s="301" t="s">
        <v>330</v>
      </c>
      <c r="G138" s="278"/>
      <c r="H138" s="278" t="s">
        <v>384</v>
      </c>
      <c r="I138" s="278" t="s">
        <v>362</v>
      </c>
      <c r="J138" s="278"/>
      <c r="K138" s="326"/>
    </row>
    <row r="139" s="1" customFormat="1" ht="15" customHeight="1">
      <c r="B139" s="323"/>
      <c r="C139" s="278" t="s">
        <v>363</v>
      </c>
      <c r="D139" s="278"/>
      <c r="E139" s="278"/>
      <c r="F139" s="301" t="s">
        <v>330</v>
      </c>
      <c r="G139" s="278"/>
      <c r="H139" s="278" t="s">
        <v>385</v>
      </c>
      <c r="I139" s="278" t="s">
        <v>365</v>
      </c>
      <c r="J139" s="278"/>
      <c r="K139" s="326"/>
    </row>
    <row r="140" s="1" customFormat="1" ht="15" customHeight="1">
      <c r="B140" s="323"/>
      <c r="C140" s="278" t="s">
        <v>366</v>
      </c>
      <c r="D140" s="278"/>
      <c r="E140" s="278"/>
      <c r="F140" s="301" t="s">
        <v>330</v>
      </c>
      <c r="G140" s="278"/>
      <c r="H140" s="278" t="s">
        <v>366</v>
      </c>
      <c r="I140" s="278" t="s">
        <v>365</v>
      </c>
      <c r="J140" s="278"/>
      <c r="K140" s="326"/>
    </row>
    <row r="141" s="1" customFormat="1" ht="15" customHeight="1">
      <c r="B141" s="323"/>
      <c r="C141" s="278" t="s">
        <v>39</v>
      </c>
      <c r="D141" s="278"/>
      <c r="E141" s="278"/>
      <c r="F141" s="301" t="s">
        <v>330</v>
      </c>
      <c r="G141" s="278"/>
      <c r="H141" s="278" t="s">
        <v>386</v>
      </c>
      <c r="I141" s="278" t="s">
        <v>365</v>
      </c>
      <c r="J141" s="278"/>
      <c r="K141" s="326"/>
    </row>
    <row r="142" s="1" customFormat="1" ht="15" customHeight="1">
      <c r="B142" s="323"/>
      <c r="C142" s="278" t="s">
        <v>387</v>
      </c>
      <c r="D142" s="278"/>
      <c r="E142" s="278"/>
      <c r="F142" s="301" t="s">
        <v>330</v>
      </c>
      <c r="G142" s="278"/>
      <c r="H142" s="278" t="s">
        <v>388</v>
      </c>
      <c r="I142" s="278" t="s">
        <v>365</v>
      </c>
      <c r="J142" s="278"/>
      <c r="K142" s="326"/>
    </row>
    <row r="143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="1" customFormat="1" ht="18.75" customHeight="1">
      <c r="B144" s="314"/>
      <c r="C144" s="314"/>
      <c r="D144" s="314"/>
      <c r="E144" s="314"/>
      <c r="F144" s="315"/>
      <c r="G144" s="314"/>
      <c r="H144" s="314"/>
      <c r="I144" s="314"/>
      <c r="J144" s="314"/>
      <c r="K144" s="314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389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324</v>
      </c>
      <c r="D148" s="293"/>
      <c r="E148" s="293"/>
      <c r="F148" s="293" t="s">
        <v>325</v>
      </c>
      <c r="G148" s="294"/>
      <c r="H148" s="293" t="s">
        <v>55</v>
      </c>
      <c r="I148" s="293" t="s">
        <v>58</v>
      </c>
      <c r="J148" s="293" t="s">
        <v>326</v>
      </c>
      <c r="K148" s="292"/>
    </row>
    <row r="149" s="1" customFormat="1" ht="17.25" customHeight="1">
      <c r="B149" s="290"/>
      <c r="C149" s="295" t="s">
        <v>327</v>
      </c>
      <c r="D149" s="295"/>
      <c r="E149" s="295"/>
      <c r="F149" s="296" t="s">
        <v>328</v>
      </c>
      <c r="G149" s="297"/>
      <c r="H149" s="295"/>
      <c r="I149" s="295"/>
      <c r="J149" s="295" t="s">
        <v>329</v>
      </c>
      <c r="K149" s="292"/>
    </row>
    <row r="150" s="1" customFormat="1" ht="5.25" customHeight="1">
      <c r="B150" s="303"/>
      <c r="C150" s="298"/>
      <c r="D150" s="298"/>
      <c r="E150" s="298"/>
      <c r="F150" s="298"/>
      <c r="G150" s="299"/>
      <c r="H150" s="298"/>
      <c r="I150" s="298"/>
      <c r="J150" s="298"/>
      <c r="K150" s="326"/>
    </row>
    <row r="151" s="1" customFormat="1" ht="15" customHeight="1">
      <c r="B151" s="303"/>
      <c r="C151" s="330" t="s">
        <v>333</v>
      </c>
      <c r="D151" s="278"/>
      <c r="E151" s="278"/>
      <c r="F151" s="331" t="s">
        <v>330</v>
      </c>
      <c r="G151" s="278"/>
      <c r="H151" s="330" t="s">
        <v>370</v>
      </c>
      <c r="I151" s="330" t="s">
        <v>332</v>
      </c>
      <c r="J151" s="330">
        <v>120</v>
      </c>
      <c r="K151" s="326"/>
    </row>
    <row r="152" s="1" customFormat="1" ht="15" customHeight="1">
      <c r="B152" s="303"/>
      <c r="C152" s="330" t="s">
        <v>379</v>
      </c>
      <c r="D152" s="278"/>
      <c r="E152" s="278"/>
      <c r="F152" s="331" t="s">
        <v>330</v>
      </c>
      <c r="G152" s="278"/>
      <c r="H152" s="330" t="s">
        <v>390</v>
      </c>
      <c r="I152" s="330" t="s">
        <v>332</v>
      </c>
      <c r="J152" s="330" t="s">
        <v>381</v>
      </c>
      <c r="K152" s="326"/>
    </row>
    <row r="153" s="1" customFormat="1" ht="15" customHeight="1">
      <c r="B153" s="303"/>
      <c r="C153" s="330" t="s">
        <v>278</v>
      </c>
      <c r="D153" s="278"/>
      <c r="E153" s="278"/>
      <c r="F153" s="331" t="s">
        <v>330</v>
      </c>
      <c r="G153" s="278"/>
      <c r="H153" s="330" t="s">
        <v>391</v>
      </c>
      <c r="I153" s="330" t="s">
        <v>332</v>
      </c>
      <c r="J153" s="330" t="s">
        <v>381</v>
      </c>
      <c r="K153" s="326"/>
    </row>
    <row r="154" s="1" customFormat="1" ht="15" customHeight="1">
      <c r="B154" s="303"/>
      <c r="C154" s="330" t="s">
        <v>335</v>
      </c>
      <c r="D154" s="278"/>
      <c r="E154" s="278"/>
      <c r="F154" s="331" t="s">
        <v>336</v>
      </c>
      <c r="G154" s="278"/>
      <c r="H154" s="330" t="s">
        <v>370</v>
      </c>
      <c r="I154" s="330" t="s">
        <v>332</v>
      </c>
      <c r="J154" s="330">
        <v>50</v>
      </c>
      <c r="K154" s="326"/>
    </row>
    <row r="155" s="1" customFormat="1" ht="15" customHeight="1">
      <c r="B155" s="303"/>
      <c r="C155" s="330" t="s">
        <v>338</v>
      </c>
      <c r="D155" s="278"/>
      <c r="E155" s="278"/>
      <c r="F155" s="331" t="s">
        <v>330</v>
      </c>
      <c r="G155" s="278"/>
      <c r="H155" s="330" t="s">
        <v>370</v>
      </c>
      <c r="I155" s="330" t="s">
        <v>340</v>
      </c>
      <c r="J155" s="330"/>
      <c r="K155" s="326"/>
    </row>
    <row r="156" s="1" customFormat="1" ht="15" customHeight="1">
      <c r="B156" s="303"/>
      <c r="C156" s="330" t="s">
        <v>349</v>
      </c>
      <c r="D156" s="278"/>
      <c r="E156" s="278"/>
      <c r="F156" s="331" t="s">
        <v>336</v>
      </c>
      <c r="G156" s="278"/>
      <c r="H156" s="330" t="s">
        <v>370</v>
      </c>
      <c r="I156" s="330" t="s">
        <v>332</v>
      </c>
      <c r="J156" s="330">
        <v>50</v>
      </c>
      <c r="K156" s="326"/>
    </row>
    <row r="157" s="1" customFormat="1" ht="15" customHeight="1">
      <c r="B157" s="303"/>
      <c r="C157" s="330" t="s">
        <v>357</v>
      </c>
      <c r="D157" s="278"/>
      <c r="E157" s="278"/>
      <c r="F157" s="331" t="s">
        <v>336</v>
      </c>
      <c r="G157" s="278"/>
      <c r="H157" s="330" t="s">
        <v>370</v>
      </c>
      <c r="I157" s="330" t="s">
        <v>332</v>
      </c>
      <c r="J157" s="330">
        <v>50</v>
      </c>
      <c r="K157" s="326"/>
    </row>
    <row r="158" s="1" customFormat="1" ht="15" customHeight="1">
      <c r="B158" s="303"/>
      <c r="C158" s="330" t="s">
        <v>355</v>
      </c>
      <c r="D158" s="278"/>
      <c r="E158" s="278"/>
      <c r="F158" s="331" t="s">
        <v>336</v>
      </c>
      <c r="G158" s="278"/>
      <c r="H158" s="330" t="s">
        <v>370</v>
      </c>
      <c r="I158" s="330" t="s">
        <v>332</v>
      </c>
      <c r="J158" s="330">
        <v>50</v>
      </c>
      <c r="K158" s="326"/>
    </row>
    <row r="159" s="1" customFormat="1" ht="15" customHeight="1">
      <c r="B159" s="303"/>
      <c r="C159" s="330" t="s">
        <v>91</v>
      </c>
      <c r="D159" s="278"/>
      <c r="E159" s="278"/>
      <c r="F159" s="331" t="s">
        <v>330</v>
      </c>
      <c r="G159" s="278"/>
      <c r="H159" s="330" t="s">
        <v>392</v>
      </c>
      <c r="I159" s="330" t="s">
        <v>332</v>
      </c>
      <c r="J159" s="330" t="s">
        <v>393</v>
      </c>
      <c r="K159" s="326"/>
    </row>
    <row r="160" s="1" customFormat="1" ht="15" customHeight="1">
      <c r="B160" s="303"/>
      <c r="C160" s="330" t="s">
        <v>394</v>
      </c>
      <c r="D160" s="278"/>
      <c r="E160" s="278"/>
      <c r="F160" s="331" t="s">
        <v>330</v>
      </c>
      <c r="G160" s="278"/>
      <c r="H160" s="330" t="s">
        <v>395</v>
      </c>
      <c r="I160" s="330" t="s">
        <v>365</v>
      </c>
      <c r="J160" s="330"/>
      <c r="K160" s="326"/>
    </row>
    <row r="161" s="1" customFormat="1" ht="15" customHeight="1">
      <c r="B161" s="332"/>
      <c r="C161" s="312"/>
      <c r="D161" s="312"/>
      <c r="E161" s="312"/>
      <c r="F161" s="312"/>
      <c r="G161" s="312"/>
      <c r="H161" s="312"/>
      <c r="I161" s="312"/>
      <c r="J161" s="312"/>
      <c r="K161" s="333"/>
    </row>
    <row r="162" s="1" customFormat="1" ht="18.75" customHeight="1">
      <c r="B162" s="314"/>
      <c r="C162" s="324"/>
      <c r="D162" s="324"/>
      <c r="E162" s="324"/>
      <c r="F162" s="334"/>
      <c r="G162" s="324"/>
      <c r="H162" s="324"/>
      <c r="I162" s="324"/>
      <c r="J162" s="324"/>
      <c r="K162" s="314"/>
    </row>
    <row r="163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="1" customFormat="1" ht="45" customHeight="1">
      <c r="B165" s="268"/>
      <c r="C165" s="269" t="s">
        <v>396</v>
      </c>
      <c r="D165" s="269"/>
      <c r="E165" s="269"/>
      <c r="F165" s="269"/>
      <c r="G165" s="269"/>
      <c r="H165" s="269"/>
      <c r="I165" s="269"/>
      <c r="J165" s="269"/>
      <c r="K165" s="270"/>
    </row>
    <row r="166" s="1" customFormat="1" ht="17.25" customHeight="1">
      <c r="B166" s="268"/>
      <c r="C166" s="293" t="s">
        <v>324</v>
      </c>
      <c r="D166" s="293"/>
      <c r="E166" s="293"/>
      <c r="F166" s="293" t="s">
        <v>325</v>
      </c>
      <c r="G166" s="335"/>
      <c r="H166" s="336" t="s">
        <v>55</v>
      </c>
      <c r="I166" s="336" t="s">
        <v>58</v>
      </c>
      <c r="J166" s="293" t="s">
        <v>326</v>
      </c>
      <c r="K166" s="270"/>
    </row>
    <row r="167" s="1" customFormat="1" ht="17.25" customHeight="1">
      <c r="B167" s="271"/>
      <c r="C167" s="295" t="s">
        <v>327</v>
      </c>
      <c r="D167" s="295"/>
      <c r="E167" s="295"/>
      <c r="F167" s="296" t="s">
        <v>328</v>
      </c>
      <c r="G167" s="337"/>
      <c r="H167" s="338"/>
      <c r="I167" s="338"/>
      <c r="J167" s="295" t="s">
        <v>329</v>
      </c>
      <c r="K167" s="273"/>
    </row>
    <row r="168" s="1" customFormat="1" ht="5.25" customHeight="1">
      <c r="B168" s="303"/>
      <c r="C168" s="298"/>
      <c r="D168" s="298"/>
      <c r="E168" s="298"/>
      <c r="F168" s="298"/>
      <c r="G168" s="299"/>
      <c r="H168" s="298"/>
      <c r="I168" s="298"/>
      <c r="J168" s="298"/>
      <c r="K168" s="326"/>
    </row>
    <row r="169" s="1" customFormat="1" ht="15" customHeight="1">
      <c r="B169" s="303"/>
      <c r="C169" s="278" t="s">
        <v>333</v>
      </c>
      <c r="D169" s="278"/>
      <c r="E169" s="278"/>
      <c r="F169" s="301" t="s">
        <v>330</v>
      </c>
      <c r="G169" s="278"/>
      <c r="H169" s="278" t="s">
        <v>370</v>
      </c>
      <c r="I169" s="278" t="s">
        <v>332</v>
      </c>
      <c r="J169" s="278">
        <v>120</v>
      </c>
      <c r="K169" s="326"/>
    </row>
    <row r="170" s="1" customFormat="1" ht="15" customHeight="1">
      <c r="B170" s="303"/>
      <c r="C170" s="278" t="s">
        <v>379</v>
      </c>
      <c r="D170" s="278"/>
      <c r="E170" s="278"/>
      <c r="F170" s="301" t="s">
        <v>330</v>
      </c>
      <c r="G170" s="278"/>
      <c r="H170" s="278" t="s">
        <v>380</v>
      </c>
      <c r="I170" s="278" t="s">
        <v>332</v>
      </c>
      <c r="J170" s="278" t="s">
        <v>381</v>
      </c>
      <c r="K170" s="326"/>
    </row>
    <row r="171" s="1" customFormat="1" ht="15" customHeight="1">
      <c r="B171" s="303"/>
      <c r="C171" s="278" t="s">
        <v>278</v>
      </c>
      <c r="D171" s="278"/>
      <c r="E171" s="278"/>
      <c r="F171" s="301" t="s">
        <v>330</v>
      </c>
      <c r="G171" s="278"/>
      <c r="H171" s="278" t="s">
        <v>397</v>
      </c>
      <c r="I171" s="278" t="s">
        <v>332</v>
      </c>
      <c r="J171" s="278" t="s">
        <v>381</v>
      </c>
      <c r="K171" s="326"/>
    </row>
    <row r="172" s="1" customFormat="1" ht="15" customHeight="1">
      <c r="B172" s="303"/>
      <c r="C172" s="278" t="s">
        <v>335</v>
      </c>
      <c r="D172" s="278"/>
      <c r="E172" s="278"/>
      <c r="F172" s="301" t="s">
        <v>336</v>
      </c>
      <c r="G172" s="278"/>
      <c r="H172" s="278" t="s">
        <v>397</v>
      </c>
      <c r="I172" s="278" t="s">
        <v>332</v>
      </c>
      <c r="J172" s="278">
        <v>50</v>
      </c>
      <c r="K172" s="326"/>
    </row>
    <row r="173" s="1" customFormat="1" ht="15" customHeight="1">
      <c r="B173" s="303"/>
      <c r="C173" s="278" t="s">
        <v>338</v>
      </c>
      <c r="D173" s="278"/>
      <c r="E173" s="278"/>
      <c r="F173" s="301" t="s">
        <v>330</v>
      </c>
      <c r="G173" s="278"/>
      <c r="H173" s="278" t="s">
        <v>397</v>
      </c>
      <c r="I173" s="278" t="s">
        <v>340</v>
      </c>
      <c r="J173" s="278"/>
      <c r="K173" s="326"/>
    </row>
    <row r="174" s="1" customFormat="1" ht="15" customHeight="1">
      <c r="B174" s="303"/>
      <c r="C174" s="278" t="s">
        <v>349</v>
      </c>
      <c r="D174" s="278"/>
      <c r="E174" s="278"/>
      <c r="F174" s="301" t="s">
        <v>336</v>
      </c>
      <c r="G174" s="278"/>
      <c r="H174" s="278" t="s">
        <v>397</v>
      </c>
      <c r="I174" s="278" t="s">
        <v>332</v>
      </c>
      <c r="J174" s="278">
        <v>50</v>
      </c>
      <c r="K174" s="326"/>
    </row>
    <row r="175" s="1" customFormat="1" ht="15" customHeight="1">
      <c r="B175" s="303"/>
      <c r="C175" s="278" t="s">
        <v>357</v>
      </c>
      <c r="D175" s="278"/>
      <c r="E175" s="278"/>
      <c r="F175" s="301" t="s">
        <v>336</v>
      </c>
      <c r="G175" s="278"/>
      <c r="H175" s="278" t="s">
        <v>397</v>
      </c>
      <c r="I175" s="278" t="s">
        <v>332</v>
      </c>
      <c r="J175" s="278">
        <v>50</v>
      </c>
      <c r="K175" s="326"/>
    </row>
    <row r="176" s="1" customFormat="1" ht="15" customHeight="1">
      <c r="B176" s="303"/>
      <c r="C176" s="278" t="s">
        <v>355</v>
      </c>
      <c r="D176" s="278"/>
      <c r="E176" s="278"/>
      <c r="F176" s="301" t="s">
        <v>336</v>
      </c>
      <c r="G176" s="278"/>
      <c r="H176" s="278" t="s">
        <v>397</v>
      </c>
      <c r="I176" s="278" t="s">
        <v>332</v>
      </c>
      <c r="J176" s="278">
        <v>50</v>
      </c>
      <c r="K176" s="326"/>
    </row>
    <row r="177" s="1" customFormat="1" ht="15" customHeight="1">
      <c r="B177" s="303"/>
      <c r="C177" s="278" t="s">
        <v>96</v>
      </c>
      <c r="D177" s="278"/>
      <c r="E177" s="278"/>
      <c r="F177" s="301" t="s">
        <v>330</v>
      </c>
      <c r="G177" s="278"/>
      <c r="H177" s="278" t="s">
        <v>398</v>
      </c>
      <c r="I177" s="278" t="s">
        <v>399</v>
      </c>
      <c r="J177" s="278"/>
      <c r="K177" s="326"/>
    </row>
    <row r="178" s="1" customFormat="1" ht="15" customHeight="1">
      <c r="B178" s="303"/>
      <c r="C178" s="278" t="s">
        <v>58</v>
      </c>
      <c r="D178" s="278"/>
      <c r="E178" s="278"/>
      <c r="F178" s="301" t="s">
        <v>330</v>
      </c>
      <c r="G178" s="278"/>
      <c r="H178" s="278" t="s">
        <v>400</v>
      </c>
      <c r="I178" s="278" t="s">
        <v>401</v>
      </c>
      <c r="J178" s="278">
        <v>1</v>
      </c>
      <c r="K178" s="326"/>
    </row>
    <row r="179" s="1" customFormat="1" ht="15" customHeight="1">
      <c r="B179" s="303"/>
      <c r="C179" s="278" t="s">
        <v>54</v>
      </c>
      <c r="D179" s="278"/>
      <c r="E179" s="278"/>
      <c r="F179" s="301" t="s">
        <v>330</v>
      </c>
      <c r="G179" s="278"/>
      <c r="H179" s="278" t="s">
        <v>402</v>
      </c>
      <c r="I179" s="278" t="s">
        <v>332</v>
      </c>
      <c r="J179" s="278">
        <v>20</v>
      </c>
      <c r="K179" s="326"/>
    </row>
    <row r="180" s="1" customFormat="1" ht="15" customHeight="1">
      <c r="B180" s="303"/>
      <c r="C180" s="278" t="s">
        <v>55</v>
      </c>
      <c r="D180" s="278"/>
      <c r="E180" s="278"/>
      <c r="F180" s="301" t="s">
        <v>330</v>
      </c>
      <c r="G180" s="278"/>
      <c r="H180" s="278" t="s">
        <v>403</v>
      </c>
      <c r="I180" s="278" t="s">
        <v>332</v>
      </c>
      <c r="J180" s="278">
        <v>255</v>
      </c>
      <c r="K180" s="326"/>
    </row>
    <row r="181" s="1" customFormat="1" ht="15" customHeight="1">
      <c r="B181" s="303"/>
      <c r="C181" s="278" t="s">
        <v>97</v>
      </c>
      <c r="D181" s="278"/>
      <c r="E181" s="278"/>
      <c r="F181" s="301" t="s">
        <v>330</v>
      </c>
      <c r="G181" s="278"/>
      <c r="H181" s="278" t="s">
        <v>294</v>
      </c>
      <c r="I181" s="278" t="s">
        <v>332</v>
      </c>
      <c r="J181" s="278">
        <v>10</v>
      </c>
      <c r="K181" s="326"/>
    </row>
    <row r="182" s="1" customFormat="1" ht="15" customHeight="1">
      <c r="B182" s="303"/>
      <c r="C182" s="278" t="s">
        <v>98</v>
      </c>
      <c r="D182" s="278"/>
      <c r="E182" s="278"/>
      <c r="F182" s="301" t="s">
        <v>330</v>
      </c>
      <c r="G182" s="278"/>
      <c r="H182" s="278" t="s">
        <v>404</v>
      </c>
      <c r="I182" s="278" t="s">
        <v>365</v>
      </c>
      <c r="J182" s="278"/>
      <c r="K182" s="326"/>
    </row>
    <row r="183" s="1" customFormat="1" ht="15" customHeight="1">
      <c r="B183" s="303"/>
      <c r="C183" s="278" t="s">
        <v>405</v>
      </c>
      <c r="D183" s="278"/>
      <c r="E183" s="278"/>
      <c r="F183" s="301" t="s">
        <v>330</v>
      </c>
      <c r="G183" s="278"/>
      <c r="H183" s="278" t="s">
        <v>406</v>
      </c>
      <c r="I183" s="278" t="s">
        <v>365</v>
      </c>
      <c r="J183" s="278"/>
      <c r="K183" s="326"/>
    </row>
    <row r="184" s="1" customFormat="1" ht="15" customHeight="1">
      <c r="B184" s="303"/>
      <c r="C184" s="278" t="s">
        <v>394</v>
      </c>
      <c r="D184" s="278"/>
      <c r="E184" s="278"/>
      <c r="F184" s="301" t="s">
        <v>330</v>
      </c>
      <c r="G184" s="278"/>
      <c r="H184" s="278" t="s">
        <v>407</v>
      </c>
      <c r="I184" s="278" t="s">
        <v>365</v>
      </c>
      <c r="J184" s="278"/>
      <c r="K184" s="326"/>
    </row>
    <row r="185" s="1" customFormat="1" ht="15" customHeight="1">
      <c r="B185" s="303"/>
      <c r="C185" s="278" t="s">
        <v>100</v>
      </c>
      <c r="D185" s="278"/>
      <c r="E185" s="278"/>
      <c r="F185" s="301" t="s">
        <v>336</v>
      </c>
      <c r="G185" s="278"/>
      <c r="H185" s="278" t="s">
        <v>408</v>
      </c>
      <c r="I185" s="278" t="s">
        <v>332</v>
      </c>
      <c r="J185" s="278">
        <v>50</v>
      </c>
      <c r="K185" s="326"/>
    </row>
    <row r="186" s="1" customFormat="1" ht="15" customHeight="1">
      <c r="B186" s="303"/>
      <c r="C186" s="278" t="s">
        <v>409</v>
      </c>
      <c r="D186" s="278"/>
      <c r="E186" s="278"/>
      <c r="F186" s="301" t="s">
        <v>336</v>
      </c>
      <c r="G186" s="278"/>
      <c r="H186" s="278" t="s">
        <v>410</v>
      </c>
      <c r="I186" s="278" t="s">
        <v>411</v>
      </c>
      <c r="J186" s="278"/>
      <c r="K186" s="326"/>
    </row>
    <row r="187" s="1" customFormat="1" ht="15" customHeight="1">
      <c r="B187" s="303"/>
      <c r="C187" s="278" t="s">
        <v>412</v>
      </c>
      <c r="D187" s="278"/>
      <c r="E187" s="278"/>
      <c r="F187" s="301" t="s">
        <v>336</v>
      </c>
      <c r="G187" s="278"/>
      <c r="H187" s="278" t="s">
        <v>413</v>
      </c>
      <c r="I187" s="278" t="s">
        <v>411</v>
      </c>
      <c r="J187" s="278"/>
      <c r="K187" s="326"/>
    </row>
    <row r="188" s="1" customFormat="1" ht="15" customHeight="1">
      <c r="B188" s="303"/>
      <c r="C188" s="278" t="s">
        <v>414</v>
      </c>
      <c r="D188" s="278"/>
      <c r="E188" s="278"/>
      <c r="F188" s="301" t="s">
        <v>336</v>
      </c>
      <c r="G188" s="278"/>
      <c r="H188" s="278" t="s">
        <v>415</v>
      </c>
      <c r="I188" s="278" t="s">
        <v>411</v>
      </c>
      <c r="J188" s="278"/>
      <c r="K188" s="326"/>
    </row>
    <row r="189" s="1" customFormat="1" ht="15" customHeight="1">
      <c r="B189" s="303"/>
      <c r="C189" s="339" t="s">
        <v>416</v>
      </c>
      <c r="D189" s="278"/>
      <c r="E189" s="278"/>
      <c r="F189" s="301" t="s">
        <v>336</v>
      </c>
      <c r="G189" s="278"/>
      <c r="H189" s="278" t="s">
        <v>417</v>
      </c>
      <c r="I189" s="278" t="s">
        <v>418</v>
      </c>
      <c r="J189" s="340" t="s">
        <v>419</v>
      </c>
      <c r="K189" s="326"/>
    </row>
    <row r="190" s="16" customFormat="1" ht="15" customHeight="1">
      <c r="B190" s="341"/>
      <c r="C190" s="342" t="s">
        <v>420</v>
      </c>
      <c r="D190" s="343"/>
      <c r="E190" s="343"/>
      <c r="F190" s="344" t="s">
        <v>336</v>
      </c>
      <c r="G190" s="343"/>
      <c r="H190" s="343" t="s">
        <v>421</v>
      </c>
      <c r="I190" s="343" t="s">
        <v>418</v>
      </c>
      <c r="J190" s="345" t="s">
        <v>419</v>
      </c>
      <c r="K190" s="346"/>
    </row>
    <row r="191" s="1" customFormat="1" ht="15" customHeight="1">
      <c r="B191" s="303"/>
      <c r="C191" s="339" t="s">
        <v>43</v>
      </c>
      <c r="D191" s="278"/>
      <c r="E191" s="278"/>
      <c r="F191" s="301" t="s">
        <v>330</v>
      </c>
      <c r="G191" s="278"/>
      <c r="H191" s="275" t="s">
        <v>422</v>
      </c>
      <c r="I191" s="278" t="s">
        <v>423</v>
      </c>
      <c r="J191" s="278"/>
      <c r="K191" s="326"/>
    </row>
    <row r="192" s="1" customFormat="1" ht="15" customHeight="1">
      <c r="B192" s="303"/>
      <c r="C192" s="339" t="s">
        <v>424</v>
      </c>
      <c r="D192" s="278"/>
      <c r="E192" s="278"/>
      <c r="F192" s="301" t="s">
        <v>330</v>
      </c>
      <c r="G192" s="278"/>
      <c r="H192" s="278" t="s">
        <v>425</v>
      </c>
      <c r="I192" s="278" t="s">
        <v>365</v>
      </c>
      <c r="J192" s="278"/>
      <c r="K192" s="326"/>
    </row>
    <row r="193" s="1" customFormat="1" ht="15" customHeight="1">
      <c r="B193" s="303"/>
      <c r="C193" s="339" t="s">
        <v>426</v>
      </c>
      <c r="D193" s="278"/>
      <c r="E193" s="278"/>
      <c r="F193" s="301" t="s">
        <v>330</v>
      </c>
      <c r="G193" s="278"/>
      <c r="H193" s="278" t="s">
        <v>427</v>
      </c>
      <c r="I193" s="278" t="s">
        <v>365</v>
      </c>
      <c r="J193" s="278"/>
      <c r="K193" s="326"/>
    </row>
    <row r="194" s="1" customFormat="1" ht="15" customHeight="1">
      <c r="B194" s="303"/>
      <c r="C194" s="339" t="s">
        <v>428</v>
      </c>
      <c r="D194" s="278"/>
      <c r="E194" s="278"/>
      <c r="F194" s="301" t="s">
        <v>336</v>
      </c>
      <c r="G194" s="278"/>
      <c r="H194" s="278" t="s">
        <v>429</v>
      </c>
      <c r="I194" s="278" t="s">
        <v>365</v>
      </c>
      <c r="J194" s="278"/>
      <c r="K194" s="326"/>
    </row>
    <row r="195" s="1" customFormat="1" ht="15" customHeight="1">
      <c r="B195" s="332"/>
      <c r="C195" s="347"/>
      <c r="D195" s="312"/>
      <c r="E195" s="312"/>
      <c r="F195" s="312"/>
      <c r="G195" s="312"/>
      <c r="H195" s="312"/>
      <c r="I195" s="312"/>
      <c r="J195" s="312"/>
      <c r="K195" s="333"/>
    </row>
    <row r="196" s="1" customFormat="1" ht="18.75" customHeight="1">
      <c r="B196" s="314"/>
      <c r="C196" s="324"/>
      <c r="D196" s="324"/>
      <c r="E196" s="324"/>
      <c r="F196" s="334"/>
      <c r="G196" s="324"/>
      <c r="H196" s="324"/>
      <c r="I196" s="324"/>
      <c r="J196" s="324"/>
      <c r="K196" s="314"/>
    </row>
    <row r="197" s="1" customFormat="1" ht="18.75" customHeight="1">
      <c r="B197" s="314"/>
      <c r="C197" s="324"/>
      <c r="D197" s="324"/>
      <c r="E197" s="324"/>
      <c r="F197" s="334"/>
      <c r="G197" s="324"/>
      <c r="H197" s="324"/>
      <c r="I197" s="324"/>
      <c r="J197" s="324"/>
      <c r="K197" s="314"/>
    </row>
    <row r="198" s="1" customFormat="1" ht="18.75" customHeight="1">
      <c r="B198" s="286"/>
      <c r="C198" s="286"/>
      <c r="D198" s="286"/>
      <c r="E198" s="286"/>
      <c r="F198" s="286"/>
      <c r="G198" s="286"/>
      <c r="H198" s="286"/>
      <c r="I198" s="286"/>
      <c r="J198" s="286"/>
      <c r="K198" s="286"/>
    </row>
    <row r="199" s="1" customFormat="1" ht="13.5">
      <c r="B199" s="265"/>
      <c r="C199" s="266"/>
      <c r="D199" s="266"/>
      <c r="E199" s="266"/>
      <c r="F199" s="266"/>
      <c r="G199" s="266"/>
      <c r="H199" s="266"/>
      <c r="I199" s="266"/>
      <c r="J199" s="266"/>
      <c r="K199" s="267"/>
    </row>
    <row r="200" s="1" customFormat="1" ht="21">
      <c r="B200" s="268"/>
      <c r="C200" s="269" t="s">
        <v>430</v>
      </c>
      <c r="D200" s="269"/>
      <c r="E200" s="269"/>
      <c r="F200" s="269"/>
      <c r="G200" s="269"/>
      <c r="H200" s="269"/>
      <c r="I200" s="269"/>
      <c r="J200" s="269"/>
      <c r="K200" s="270"/>
    </row>
    <row r="201" s="1" customFormat="1" ht="25.5" customHeight="1">
      <c r="B201" s="268"/>
      <c r="C201" s="348" t="s">
        <v>431</v>
      </c>
      <c r="D201" s="348"/>
      <c r="E201" s="348"/>
      <c r="F201" s="348" t="s">
        <v>432</v>
      </c>
      <c r="G201" s="349"/>
      <c r="H201" s="348" t="s">
        <v>433</v>
      </c>
      <c r="I201" s="348"/>
      <c r="J201" s="348"/>
      <c r="K201" s="270"/>
    </row>
    <row r="202" s="1" customFormat="1" ht="5.25" customHeight="1">
      <c r="B202" s="303"/>
      <c r="C202" s="298"/>
      <c r="D202" s="298"/>
      <c r="E202" s="298"/>
      <c r="F202" s="298"/>
      <c r="G202" s="324"/>
      <c r="H202" s="298"/>
      <c r="I202" s="298"/>
      <c r="J202" s="298"/>
      <c r="K202" s="326"/>
    </row>
    <row r="203" s="1" customFormat="1" ht="15" customHeight="1">
      <c r="B203" s="303"/>
      <c r="C203" s="278" t="s">
        <v>423</v>
      </c>
      <c r="D203" s="278"/>
      <c r="E203" s="278"/>
      <c r="F203" s="301" t="s">
        <v>44</v>
      </c>
      <c r="G203" s="278"/>
      <c r="H203" s="278" t="s">
        <v>434</v>
      </c>
      <c r="I203" s="278"/>
      <c r="J203" s="278"/>
      <c r="K203" s="326"/>
    </row>
    <row r="204" s="1" customFormat="1" ht="15" customHeight="1">
      <c r="B204" s="303"/>
      <c r="C204" s="278"/>
      <c r="D204" s="278"/>
      <c r="E204" s="278"/>
      <c r="F204" s="301" t="s">
        <v>45</v>
      </c>
      <c r="G204" s="278"/>
      <c r="H204" s="278" t="s">
        <v>435</v>
      </c>
      <c r="I204" s="278"/>
      <c r="J204" s="278"/>
      <c r="K204" s="326"/>
    </row>
    <row r="205" s="1" customFormat="1" ht="15" customHeight="1">
      <c r="B205" s="303"/>
      <c r="C205" s="278"/>
      <c r="D205" s="278"/>
      <c r="E205" s="278"/>
      <c r="F205" s="301" t="s">
        <v>48</v>
      </c>
      <c r="G205" s="278"/>
      <c r="H205" s="278" t="s">
        <v>436</v>
      </c>
      <c r="I205" s="278"/>
      <c r="J205" s="278"/>
      <c r="K205" s="326"/>
    </row>
    <row r="206" s="1" customFormat="1" ht="15" customHeight="1">
      <c r="B206" s="303"/>
      <c r="C206" s="278"/>
      <c r="D206" s="278"/>
      <c r="E206" s="278"/>
      <c r="F206" s="301" t="s">
        <v>46</v>
      </c>
      <c r="G206" s="278"/>
      <c r="H206" s="278" t="s">
        <v>437</v>
      </c>
      <c r="I206" s="278"/>
      <c r="J206" s="278"/>
      <c r="K206" s="326"/>
    </row>
    <row r="207" s="1" customFormat="1" ht="15" customHeight="1">
      <c r="B207" s="303"/>
      <c r="C207" s="278"/>
      <c r="D207" s="278"/>
      <c r="E207" s="278"/>
      <c r="F207" s="301" t="s">
        <v>47</v>
      </c>
      <c r="G207" s="278"/>
      <c r="H207" s="278" t="s">
        <v>438</v>
      </c>
      <c r="I207" s="278"/>
      <c r="J207" s="278"/>
      <c r="K207" s="326"/>
    </row>
    <row r="208" s="1" customFormat="1" ht="15" customHeight="1">
      <c r="B208" s="303"/>
      <c r="C208" s="278"/>
      <c r="D208" s="278"/>
      <c r="E208" s="278"/>
      <c r="F208" s="301"/>
      <c r="G208" s="278"/>
      <c r="H208" s="278"/>
      <c r="I208" s="278"/>
      <c r="J208" s="278"/>
      <c r="K208" s="326"/>
    </row>
    <row r="209" s="1" customFormat="1" ht="15" customHeight="1">
      <c r="B209" s="303"/>
      <c r="C209" s="278" t="s">
        <v>377</v>
      </c>
      <c r="D209" s="278"/>
      <c r="E209" s="278"/>
      <c r="F209" s="301" t="s">
        <v>80</v>
      </c>
      <c r="G209" s="278"/>
      <c r="H209" s="278" t="s">
        <v>439</v>
      </c>
      <c r="I209" s="278"/>
      <c r="J209" s="278"/>
      <c r="K209" s="326"/>
    </row>
    <row r="210" s="1" customFormat="1" ht="15" customHeight="1">
      <c r="B210" s="303"/>
      <c r="C210" s="278"/>
      <c r="D210" s="278"/>
      <c r="E210" s="278"/>
      <c r="F210" s="301" t="s">
        <v>272</v>
      </c>
      <c r="G210" s="278"/>
      <c r="H210" s="278" t="s">
        <v>273</v>
      </c>
      <c r="I210" s="278"/>
      <c r="J210" s="278"/>
      <c r="K210" s="326"/>
    </row>
    <row r="211" s="1" customFormat="1" ht="15" customHeight="1">
      <c r="B211" s="303"/>
      <c r="C211" s="278"/>
      <c r="D211" s="278"/>
      <c r="E211" s="278"/>
      <c r="F211" s="301" t="s">
        <v>270</v>
      </c>
      <c r="G211" s="278"/>
      <c r="H211" s="278" t="s">
        <v>440</v>
      </c>
      <c r="I211" s="278"/>
      <c r="J211" s="278"/>
      <c r="K211" s="326"/>
    </row>
    <row r="212" s="1" customFormat="1" ht="15" customHeight="1">
      <c r="B212" s="350"/>
      <c r="C212" s="278"/>
      <c r="D212" s="278"/>
      <c r="E212" s="278"/>
      <c r="F212" s="301" t="s">
        <v>274</v>
      </c>
      <c r="G212" s="339"/>
      <c r="H212" s="330" t="s">
        <v>275</v>
      </c>
      <c r="I212" s="330"/>
      <c r="J212" s="330"/>
      <c r="K212" s="351"/>
    </row>
    <row r="213" s="1" customFormat="1" ht="15" customHeight="1">
      <c r="B213" s="350"/>
      <c r="C213" s="278"/>
      <c r="D213" s="278"/>
      <c r="E213" s="278"/>
      <c r="F213" s="301" t="s">
        <v>276</v>
      </c>
      <c r="G213" s="339"/>
      <c r="H213" s="330" t="s">
        <v>441</v>
      </c>
      <c r="I213" s="330"/>
      <c r="J213" s="330"/>
      <c r="K213" s="351"/>
    </row>
    <row r="214" s="1" customFormat="1" ht="15" customHeight="1">
      <c r="B214" s="350"/>
      <c r="C214" s="278"/>
      <c r="D214" s="278"/>
      <c r="E214" s="278"/>
      <c r="F214" s="301"/>
      <c r="G214" s="339"/>
      <c r="H214" s="330"/>
      <c r="I214" s="330"/>
      <c r="J214" s="330"/>
      <c r="K214" s="351"/>
    </row>
    <row r="215" s="1" customFormat="1" ht="15" customHeight="1">
      <c r="B215" s="350"/>
      <c r="C215" s="278" t="s">
        <v>401</v>
      </c>
      <c r="D215" s="278"/>
      <c r="E215" s="278"/>
      <c r="F215" s="301">
        <v>1</v>
      </c>
      <c r="G215" s="339"/>
      <c r="H215" s="330" t="s">
        <v>442</v>
      </c>
      <c r="I215" s="330"/>
      <c r="J215" s="330"/>
      <c r="K215" s="351"/>
    </row>
    <row r="216" s="1" customFormat="1" ht="15" customHeight="1">
      <c r="B216" s="350"/>
      <c r="C216" s="278"/>
      <c r="D216" s="278"/>
      <c r="E216" s="278"/>
      <c r="F216" s="301">
        <v>2</v>
      </c>
      <c r="G216" s="339"/>
      <c r="H216" s="330" t="s">
        <v>443</v>
      </c>
      <c r="I216" s="330"/>
      <c r="J216" s="330"/>
      <c r="K216" s="351"/>
    </row>
    <row r="217" s="1" customFormat="1" ht="15" customHeight="1">
      <c r="B217" s="350"/>
      <c r="C217" s="278"/>
      <c r="D217" s="278"/>
      <c r="E217" s="278"/>
      <c r="F217" s="301">
        <v>3</v>
      </c>
      <c r="G217" s="339"/>
      <c r="H217" s="330" t="s">
        <v>444</v>
      </c>
      <c r="I217" s="330"/>
      <c r="J217" s="330"/>
      <c r="K217" s="351"/>
    </row>
    <row r="218" s="1" customFormat="1" ht="15" customHeight="1">
      <c r="B218" s="350"/>
      <c r="C218" s="278"/>
      <c r="D218" s="278"/>
      <c r="E218" s="278"/>
      <c r="F218" s="301">
        <v>4</v>
      </c>
      <c r="G218" s="339"/>
      <c r="H218" s="330" t="s">
        <v>445</v>
      </c>
      <c r="I218" s="330"/>
      <c r="J218" s="330"/>
      <c r="K218" s="351"/>
    </row>
    <row r="219" s="1" customFormat="1" ht="12.75" customHeight="1">
      <c r="B219" s="352"/>
      <c r="C219" s="353"/>
      <c r="D219" s="353"/>
      <c r="E219" s="353"/>
      <c r="F219" s="353"/>
      <c r="G219" s="353"/>
      <c r="H219" s="353"/>
      <c r="I219" s="353"/>
      <c r="J219" s="353"/>
      <c r="K219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Vilingr</dc:creator>
  <cp:lastModifiedBy>Jakub Vilingr</cp:lastModifiedBy>
  <dcterms:created xsi:type="dcterms:W3CDTF">2025-05-20T06:59:39Z</dcterms:created>
  <dcterms:modified xsi:type="dcterms:W3CDTF">2025-05-20T06:59:41Z</dcterms:modified>
</cp:coreProperties>
</file>